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RKET\Cennik\"/>
    </mc:Choice>
  </mc:AlternateContent>
  <xr:revisionPtr revIDLastSave="0" documentId="13_ncr:1_{3D47A148-8F32-42C8-890C-D45C6C257B40}" xr6:coauthVersionLast="45" xr6:coauthVersionMax="45" xr10:uidLastSave="{00000000-0000-0000-0000-000000000000}"/>
  <bookViews>
    <workbookView xWindow="-132" yWindow="-132" windowWidth="23304" windowHeight="12624" tabRatio="851" xr2:uid="{00000000-000D-0000-FFFF-FFFF00000000}"/>
  </bookViews>
  <sheets>
    <sheet name="Sumar" sheetId="8" r:id="rId1"/>
    <sheet name="100-Bleskozvod" sheetId="1" r:id="rId2"/>
    <sheet name="107-El. prípojka" sheetId="9" r:id="rId3"/>
    <sheet name="101-Instalacia" sheetId="2" r:id="rId4"/>
    <sheet name="102-Elektrické spotrebice" sheetId="3" r:id="rId5"/>
    <sheet name="103-Spotrebiče a stroje" sheetId="4" r:id="rId6"/>
    <sheet name="104-Ručné prenosné náradie" sheetId="5" r:id="rId7"/>
    <sheet name="105-Vonkajsie osvetlenie" sheetId="6" r:id="rId8"/>
    <sheet name="106-Akumulatorovna" sheetId="7" r:id="rId9"/>
    <sheet name="108-Normohodina" sheetId="10" r:id="rId10"/>
  </sheets>
  <definedNames>
    <definedName name="_xlnm.Print_Titles" localSheetId="1">'100-Bleskozvod'!$1:$1</definedName>
    <definedName name="Print_Area" localSheetId="1">'100-Bleskozvod'!$B$1:$E$46</definedName>
    <definedName name="Print_Titles" localSheetId="1">'100-Bleskozvod'!$1:$1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8" l="1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C13" i="8"/>
  <c r="C14" i="8"/>
  <c r="C15" i="8"/>
  <c r="C16" i="8"/>
  <c r="C17" i="8"/>
  <c r="C18" i="8"/>
  <c r="C19" i="8"/>
  <c r="E19" i="8" s="1"/>
  <c r="G19" i="8" s="1"/>
  <c r="C20" i="8"/>
  <c r="E20" i="8" s="1"/>
  <c r="G20" i="8" s="1"/>
  <c r="C21" i="8"/>
  <c r="C22" i="8"/>
  <c r="C23" i="8"/>
  <c r="C24" i="8"/>
  <c r="C25" i="8"/>
  <c r="C12" i="8"/>
  <c r="F8" i="10"/>
  <c r="F12" i="10"/>
  <c r="F7" i="10"/>
  <c r="F6" i="10"/>
  <c r="F5" i="10"/>
  <c r="F4" i="10"/>
  <c r="F3" i="10"/>
  <c r="F2" i="10"/>
  <c r="F12" i="3"/>
  <c r="F13" i="3"/>
  <c r="F14" i="3"/>
  <c r="F15" i="3"/>
  <c r="F16" i="3"/>
  <c r="F17" i="3"/>
  <c r="F18" i="3"/>
  <c r="F19" i="8"/>
  <c r="F20" i="8"/>
  <c r="E21" i="8"/>
  <c r="F21" i="8"/>
  <c r="G21" i="8"/>
  <c r="E22" i="8"/>
  <c r="F22" i="8"/>
  <c r="G22" i="8"/>
  <c r="E23" i="8"/>
  <c r="F23" i="8"/>
  <c r="G23" i="8"/>
  <c r="E24" i="8"/>
  <c r="F24" i="8"/>
  <c r="G24" i="8"/>
  <c r="E25" i="8"/>
  <c r="F25" i="8"/>
  <c r="G25" i="8"/>
  <c r="F3" i="9"/>
  <c r="F4" i="9"/>
  <c r="F12" i="1"/>
  <c r="F10" i="10" l="1"/>
  <c r="F11" i="10"/>
  <c r="F16" i="7"/>
  <c r="F16" i="6"/>
  <c r="F13" i="5"/>
  <c r="F17" i="4"/>
  <c r="F17" i="1"/>
  <c r="F2" i="3"/>
  <c r="F3" i="3"/>
  <c r="F4" i="3"/>
  <c r="F5" i="3"/>
  <c r="F6" i="3"/>
  <c r="F7" i="3"/>
  <c r="F8" i="3"/>
  <c r="F9" i="3"/>
  <c r="F23" i="3" s="1"/>
  <c r="F24" i="3" s="1"/>
  <c r="F10" i="3"/>
  <c r="F11" i="3"/>
  <c r="F19" i="3"/>
  <c r="F20" i="3"/>
  <c r="F21" i="3"/>
  <c r="F25" i="3"/>
  <c r="F34" i="2"/>
  <c r="E13" i="10" l="1"/>
  <c r="E15" i="10" s="1"/>
  <c r="E26" i="3"/>
  <c r="E28" i="3" s="1"/>
  <c r="F11" i="9" l="1"/>
  <c r="F29" i="2" l="1"/>
  <c r="F30" i="2"/>
  <c r="F28" i="2"/>
  <c r="F27" i="2"/>
  <c r="F27" i="9" l="1"/>
  <c r="E18" i="8"/>
  <c r="G18" i="8" s="1"/>
  <c r="F18" i="8"/>
  <c r="F23" i="9"/>
  <c r="F22" i="9"/>
  <c r="F21" i="9"/>
  <c r="F20" i="9"/>
  <c r="F19" i="9"/>
  <c r="F18" i="9"/>
  <c r="F17" i="9"/>
  <c r="F16" i="9"/>
  <c r="F15" i="9"/>
  <c r="F14" i="9"/>
  <c r="F13" i="9"/>
  <c r="F12" i="9"/>
  <c r="F10" i="9"/>
  <c r="F9" i="9"/>
  <c r="F8" i="9"/>
  <c r="F7" i="9"/>
  <c r="F6" i="9"/>
  <c r="F5" i="9"/>
  <c r="F2" i="9"/>
  <c r="F18" i="2"/>
  <c r="F25" i="9" l="1"/>
  <c r="F26" i="9" s="1"/>
  <c r="F3" i="1"/>
  <c r="F4" i="1"/>
  <c r="F5" i="1"/>
  <c r="F6" i="1"/>
  <c r="F7" i="1"/>
  <c r="F8" i="1"/>
  <c r="F9" i="1"/>
  <c r="F10" i="1"/>
  <c r="F11" i="1"/>
  <c r="F13" i="1"/>
  <c r="E28" i="9" l="1"/>
  <c r="E30" i="9" s="1"/>
  <c r="F13" i="8"/>
  <c r="F14" i="8"/>
  <c r="F15" i="8"/>
  <c r="F16" i="8"/>
  <c r="F17" i="8"/>
  <c r="F12" i="8"/>
  <c r="E14" i="8"/>
  <c r="E16" i="8"/>
  <c r="E17" i="8"/>
  <c r="F13" i="4"/>
  <c r="F3" i="4"/>
  <c r="F4" i="4"/>
  <c r="F5" i="4"/>
  <c r="F6" i="4"/>
  <c r="F7" i="4"/>
  <c r="F8" i="4"/>
  <c r="F9" i="4"/>
  <c r="F10" i="4"/>
  <c r="F11" i="4"/>
  <c r="F12" i="4"/>
  <c r="F2" i="4"/>
  <c r="F3" i="5"/>
  <c r="F4" i="5"/>
  <c r="F5" i="5"/>
  <c r="F6" i="5"/>
  <c r="F7" i="5"/>
  <c r="F2" i="5"/>
  <c r="F11" i="5" s="1"/>
  <c r="F3" i="7"/>
  <c r="F4" i="7"/>
  <c r="F5" i="7"/>
  <c r="F6" i="7"/>
  <c r="F7" i="7"/>
  <c r="F8" i="7"/>
  <c r="F9" i="7"/>
  <c r="F10" i="7"/>
  <c r="F11" i="7"/>
  <c r="F12" i="7"/>
  <c r="F2" i="7"/>
  <c r="F2" i="6"/>
  <c r="F5" i="6"/>
  <c r="F6" i="6"/>
  <c r="F7" i="6"/>
  <c r="F8" i="6"/>
  <c r="F3" i="6"/>
  <c r="F9" i="6"/>
  <c r="F10" i="6"/>
  <c r="F11" i="6"/>
  <c r="F12" i="6"/>
  <c r="F4" i="6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" i="2"/>
  <c r="D9" i="5"/>
  <c r="F9" i="5" s="1"/>
  <c r="D8" i="5"/>
  <c r="F8" i="5" s="1"/>
  <c r="D9" i="3"/>
  <c r="D8" i="3"/>
  <c r="F32" i="2" l="1"/>
  <c r="F33" i="2" s="1"/>
  <c r="F12" i="5"/>
  <c r="E14" i="5" s="1"/>
  <c r="E16" i="5" s="1"/>
  <c r="F15" i="4"/>
  <c r="F16" i="4" s="1"/>
  <c r="F14" i="7"/>
  <c r="F14" i="6"/>
  <c r="G14" i="8"/>
  <c r="G16" i="8"/>
  <c r="G17" i="8"/>
  <c r="E15" i="8"/>
  <c r="G15" i="8" s="1"/>
  <c r="E35" i="2" l="1"/>
  <c r="E37" i="2" s="1"/>
  <c r="F15" i="6"/>
  <c r="E17" i="6" s="1"/>
  <c r="E19" i="6" s="1"/>
  <c r="E18" i="4"/>
  <c r="E20" i="4" s="1"/>
  <c r="F15" i="7"/>
  <c r="E17" i="7" s="1"/>
  <c r="E19" i="7" s="1"/>
  <c r="E13" i="8"/>
  <c r="G13" i="8" s="1"/>
  <c r="F2" i="1"/>
  <c r="F15" i="1" s="1"/>
  <c r="F16" i="1" s="1"/>
  <c r="E18" i="1" l="1"/>
  <c r="E20" i="1" s="1"/>
  <c r="E12" i="8"/>
  <c r="E27" i="8" l="1"/>
  <c r="G27" i="8" s="1"/>
  <c r="C5" i="8"/>
  <c r="C8" i="8" s="1"/>
  <c r="G12" i="8"/>
  <c r="C6" i="8" l="1"/>
  <c r="C9" i="8" s="1"/>
</calcChain>
</file>

<file path=xl/sharedStrings.xml><?xml version="1.0" encoding="utf-8"?>
<sst xmlns="http://schemas.openxmlformats.org/spreadsheetml/2006/main" count="400" uniqueCount="156">
  <si>
    <t>Kontrola meracích skrutiek a svoriek</t>
  </si>
  <si>
    <t xml:space="preserve">Kontrola uchytenia ochranného uholníka </t>
  </si>
  <si>
    <t xml:space="preserve"> Revízia prenosného staveniskového svietidla a reflektora</t>
  </si>
  <si>
    <t xml:space="preserve"> Revízia staveniskového rozvádzača, rozvodnice</t>
  </si>
  <si>
    <t>Revízia elektrického ručného náradia do 500W, trieda ochrany I</t>
  </si>
  <si>
    <t>Revízia elektrického ručného náradia do 500W, trieda ochrany II</t>
  </si>
  <si>
    <t>Revízia elektrického ručného náradia nad 1000W, trieda ochrany I</t>
  </si>
  <si>
    <t>Revízia elektrického ručného náradia nad 1000W, trieda ochrany II</t>
  </si>
  <si>
    <t>Revízia elektrického ručného náradia bez rozlíšenia výkonu, trieda ochrany I, priemerná cena</t>
  </si>
  <si>
    <t>Revízia elektrického ručného náradia bez rozlíšenia výkonu, trieda ochrany II, priemerná cena</t>
  </si>
  <si>
    <t>Revízia elektrického spotrebiča  do 500W, jednofázové napájanie</t>
  </si>
  <si>
    <t>Revízia elektrického spotrebiča  do 500W, trojfázové napájanie</t>
  </si>
  <si>
    <t>Revízia elektrického spotrebiča od 500W do 1000W, jednofázové napájanie</t>
  </si>
  <si>
    <t>Revízia elektrického spotrebiča od 500W do 1000W, trojfázové napájanie</t>
  </si>
  <si>
    <t xml:space="preserve">Revízia elektrického spotrebiča nad 1000W, jednofázové napájanie </t>
  </si>
  <si>
    <t>Revízia elektrického spotrebiča nad 1000W, trojfázové napájanie</t>
  </si>
  <si>
    <t>Revízia elektrického spotrebiča bez rozlíšenia výkonu, jednofázové napájanie,priemerná cena</t>
  </si>
  <si>
    <t>Revízia elektrického spotrebiča bez rozlíšenia výkonu, trojfázové napájanie, priemerná cena</t>
  </si>
  <si>
    <t xml:space="preserve">Kontrola zachytávacích tyčí </t>
  </si>
  <si>
    <t xml:space="preserve">Kontrola držiakov a ochrannej striešky </t>
  </si>
  <si>
    <t xml:space="preserve">Zemný odpor uzemnenia </t>
  </si>
  <si>
    <t>Prehliadka elektrickej inštalácie, počet vývodov v okruhu do 5 ks</t>
  </si>
  <si>
    <t>Prehliadka elektrickej inštalácie, počet vývodov v okruhu 6 až 10 ks</t>
  </si>
  <si>
    <t>Prehliadka elektrickej inštalácie, počet vývodov v okruhu nad 10 ks</t>
  </si>
  <si>
    <t xml:space="preserve">Kontrola stavu rozvádzača do 10 prístrojov </t>
  </si>
  <si>
    <t xml:space="preserve">Kontrola stavu rozvádzača od 10 do 20 prístrojov </t>
  </si>
  <si>
    <t xml:space="preserve">Kontrola stavu rozvádzača nad 20 prístrojov </t>
  </si>
  <si>
    <t xml:space="preserve">Kontrola stavu prípojkovej poistkovej skrine </t>
  </si>
  <si>
    <t>Kontrola stavu elektromerového rozvádzača</t>
  </si>
  <si>
    <t xml:space="preserve">Kontrola stavu rozvádzača so zvýšeným krytím </t>
  </si>
  <si>
    <t>Kontrola stavu rozvádzača v rozvodni NN, cena za jedno pole</t>
  </si>
  <si>
    <t>Izolačný odpor vnútorného zapojenia rozvádzača, poistkovej skrine, rozvodnice</t>
  </si>
  <si>
    <t>Meranie krokového alebo dotykového napätia</t>
  </si>
  <si>
    <t>Impedancia poruchovej slučky</t>
  </si>
  <si>
    <t xml:space="preserve">Prechodový odpor doplnkového a ochranného pospojovania </t>
  </si>
  <si>
    <t>Kontrola pripojenia svietidla</t>
  </si>
  <si>
    <t>Kontrola pripojenia tepelného spotrebiča</t>
  </si>
  <si>
    <t>Kontrola pripojenia elektrického motora do 5kW</t>
  </si>
  <si>
    <t>Kontrola pripojenia elektrického motora nad 5kW</t>
  </si>
  <si>
    <t>Kontrola stavu vonkajšieho osvetlenia, stožiar do výšky 5m, 2 okruhy</t>
  </si>
  <si>
    <t>Kontrola stavu vonkajšieho osvetlenia, stožiar nad výšku 5m, 1 okruh</t>
  </si>
  <si>
    <t>Kontrola stavu vonkajšieho osvetlenia, stožiar nad výšku 5m, 2 okruhy</t>
  </si>
  <si>
    <t>Kontrola svetelnej reklamy</t>
  </si>
  <si>
    <t>Zistenie stavu akumulátorovne</t>
  </si>
  <si>
    <t>Kontrola stavu pólových vývodov</t>
  </si>
  <si>
    <t>Kontrola držiakov, svoriek, podpier</t>
  </si>
  <si>
    <t>Kontrola stavu záložného elektrického zdroja UPS</t>
  </si>
  <si>
    <t>Kontrola stavu nabíjacieho zdroja elektrického prúdu</t>
  </si>
  <si>
    <t>Vypnutie elektrického zariadenia, preskúšanie a zaistenie vypnutého stavu</t>
  </si>
  <si>
    <t xml:space="preserve">Označenie vypnutého zariadenia výstražnými tabuľkami </t>
  </si>
  <si>
    <t>Opätovné zapnutie elektrického zariadenia a preskúšanie</t>
  </si>
  <si>
    <t>Demontáž krytu rozvádzača</t>
  </si>
  <si>
    <t>Montáž krytu rozvádzača</t>
  </si>
  <si>
    <t>Demontáž krytu prístroja, krabice, svietidla</t>
  </si>
  <si>
    <t>Montáž krytu prístroja, krabice, svietidla</t>
  </si>
  <si>
    <t>Demontáž skúšobnej svorky uzemnenia</t>
  </si>
  <si>
    <t>Montáž skúšobnej svorky uzemnenia</t>
  </si>
  <si>
    <t xml:space="preserve"> Revízia pohyblivého trojfázového predlžovacieho prívodu </t>
  </si>
  <si>
    <t>Kontrola stavu a meranie 1-fázového spotrebiča do 1000W</t>
  </si>
  <si>
    <t>Kontrola stavu a meranie 3-fázového obrábacieho stroja - sústruh, brúska</t>
  </si>
  <si>
    <t>Kontrola stavu a meranie 3-fázového obrábacieho CNC stroja</t>
  </si>
  <si>
    <t>Kontrola stavu a meranie 3-fázového spotrebiča do 2000W - okružná píla, stojanová vŕtačka</t>
  </si>
  <si>
    <t>Kontrola stavu a meranie 3-fázového zváracieho agregátu</t>
  </si>
  <si>
    <t>Revízia elektrického ručného náradia od 500W do 1000W, trieda ochrany I</t>
  </si>
  <si>
    <t>Revízia elektrického ručného náradia od 500W do 1000W, trieda ochrany II</t>
  </si>
  <si>
    <t>Izolačný odpor okruhu napojeného z rozvádzača, počet vývodov v okruhu do 10 ks</t>
  </si>
  <si>
    <t>Kontrola stavu vonkajšieho osvetlenia, stožiar do výšky 5m, 1 okruh</t>
  </si>
  <si>
    <t>Zemný odpor uzemnenia</t>
  </si>
  <si>
    <t>Prehliadka elektrickej inštalácie</t>
  </si>
  <si>
    <t>Počet</t>
  </si>
  <si>
    <t>Druh revízie</t>
  </si>
  <si>
    <t>Cena za jednotku</t>
  </si>
  <si>
    <t>Počet jednotiek</t>
  </si>
  <si>
    <t>Výsledná cena bez DPH</t>
  </si>
  <si>
    <t>DPH</t>
  </si>
  <si>
    <t>Cena s DPH</t>
  </si>
  <si>
    <t>Výsledná suma bez DPH</t>
  </si>
  <si>
    <t>Výsledná suma s DPH</t>
  </si>
  <si>
    <t>Poskytnutá zľava</t>
  </si>
  <si>
    <t>Cena po zľave bez DPH</t>
  </si>
  <si>
    <t>Cena po zľave s DPH</t>
  </si>
  <si>
    <t>Kontrola sledu fáz</t>
  </si>
  <si>
    <t>Výsledná suma</t>
  </si>
  <si>
    <t>Meranie impedancie poruchovej slučky</t>
  </si>
  <si>
    <t>Meranie vypínacej schopnosti prúdového chrániča</t>
  </si>
  <si>
    <t xml:space="preserve">Meranie prechodového odporu doplnkového a ochranného pospojovania </t>
  </si>
  <si>
    <t>Meranie prechodového odporu doplnkového a ochranného pospojovania</t>
  </si>
  <si>
    <t>Meranie zemného odporu uzemnenia</t>
  </si>
  <si>
    <t>Meranie izolačného odporu prívodného kábla</t>
  </si>
  <si>
    <t xml:space="preserve">Cena za revíziu s DPH </t>
  </si>
  <si>
    <t>Suma pred zľavou bez DPH</t>
  </si>
  <si>
    <t>Cena spolu po zľave bez DPH</t>
  </si>
  <si>
    <t>Doprava mimo Dubnice nad Váhom [0,30 €/km]</t>
  </si>
  <si>
    <t>Meranie izolačného odporu vnútorného zapojenia rozvádzača, poistkovej skrine, rozvodnice</t>
  </si>
  <si>
    <t xml:space="preserve">Meranie vypínacej schopnosti prúdového chrániča </t>
  </si>
  <si>
    <t>Cena za m.j. bez DPH</t>
  </si>
  <si>
    <t>M. j.</t>
  </si>
  <si>
    <t>zvod</t>
  </si>
  <si>
    <t>Kontrola stavu bleskozvodu</t>
  </si>
  <si>
    <t>svorka</t>
  </si>
  <si>
    <t>bm</t>
  </si>
  <si>
    <t>ks</t>
  </si>
  <si>
    <t>Kontrola vodivosti a vodivého spojenia oplechovania strechy</t>
  </si>
  <si>
    <t>Kontrola stavu aktívneho bleskozvodu</t>
  </si>
  <si>
    <t>Kontrola podpier a zvodových vodičov</t>
  </si>
  <si>
    <t>Meranie prechodového odporu</t>
  </si>
  <si>
    <t>Cena za m. j. bez DPH</t>
  </si>
  <si>
    <t>Prehliadka elektrickej inštalácie, počet vývodov v okruhu od 5ks do 10 ks</t>
  </si>
  <si>
    <t>okruh</t>
  </si>
  <si>
    <t>meranie</t>
  </si>
  <si>
    <t>m2</t>
  </si>
  <si>
    <t>PD</t>
  </si>
  <si>
    <t>projektová dokumentácia</t>
  </si>
  <si>
    <t>Pozn.:</t>
  </si>
  <si>
    <t>Izolačný odpor okruhu napojeného z rozvádzača,                          počet vývodov v okruhu do 5 ks</t>
  </si>
  <si>
    <t>Izolačný odpor okruhu napojeného z rozvádzača,                        počet vývodov v okruhu nad 5 ks</t>
  </si>
  <si>
    <t>Kontrola obvodového zapojenia - zhoda s PD,                            počet vývodov v okruhu 6 až 10 ks</t>
  </si>
  <si>
    <t>Kontrola obvodového zapojenia - zhoda s PD,                            počet vývodov v okruhu do 5 ks</t>
  </si>
  <si>
    <t>Kontrola obvodového zapojenia - zhoda s PD,                            počet vývodov v okruhu nad 10 ks</t>
  </si>
  <si>
    <t>Izolačný odpor antistatickej podlahy</t>
  </si>
  <si>
    <t>Celková kalkulácia</t>
  </si>
  <si>
    <t>revízie bleskozvodu, elektrického zariadenia a elektrickej inštalácie, elektrického ručného náradia, elektrického spotrebiča a odborných prác na základe Nh sadzby.</t>
  </si>
  <si>
    <t>Revízia notebooku s nabíjacím zdrojom</t>
  </si>
  <si>
    <t xml:space="preserve">Revízia počítačovej zostavy: počítač + monitor + klávesnica + myš  </t>
  </si>
  <si>
    <t>Revízia kancel. techniky, kuchyňských spotrebičov, trieda ochrany I, do 20 ks</t>
  </si>
  <si>
    <t>Revízia kancel. techniky, kuchyňských spotrebičov, trieda ochrany II, do 20 ks</t>
  </si>
  <si>
    <t>Revízia kancel. techniky, kuchyňských spotrebičov, trieda ochrany I, od 21 do 100 ks</t>
  </si>
  <si>
    <t>Revízia kancel. techniky, kuchyňských spotrebičov, trieda ochrany II, od 21 do 100 ks</t>
  </si>
  <si>
    <t>Revízia kancel. techniky, kuchyňských spotrebičov, trieda ochrany I, nad 100 ks</t>
  </si>
  <si>
    <t>Revízia kancel. techniky, kuchyňských spotrebičov, trieda ochrany II, nad 100 ks</t>
  </si>
  <si>
    <t>km</t>
  </si>
  <si>
    <t>Revízia pohyblivého jednofázové predlžovacieho prívodu, cena za zásuvku</t>
  </si>
  <si>
    <t>Cena m. j. bez DPH</t>
  </si>
  <si>
    <t>%</t>
  </si>
  <si>
    <t xml:space="preserve"> Elektrický spotrebič pripojený pohyblivým prívodom - prehliadka, kontrola stavu, skúšanie a meranie el. veličín.</t>
  </si>
  <si>
    <t xml:space="preserve"> Elektrické zariadenie a elektrická inštalácia - prehliadka, kontrola stavu, skúšanie a meranie el. veličín</t>
  </si>
  <si>
    <t>Bleskozvod -  prehliadka, kontrola stavu, skúšanie a meranie el. veličín</t>
  </si>
  <si>
    <t xml:space="preserve"> Elektrické zariadenie a elektrická inštalácia - prehliadka, kontrola stavu, skúšanie a meranie el. veličín.</t>
  </si>
  <si>
    <t xml:space="preserve"> Elektrický spotrebič pevne pripojený a elektrické zariadenie stroja  - prehliadka, kontrola stavu, skúšanie a meranie el. veličín.</t>
  </si>
  <si>
    <t xml:space="preserve"> Elektrické ručné náradie  - prehliadka, kontrola stavu, skúšanie a meranie el. veličín.</t>
  </si>
  <si>
    <t>Elektrické zariadenie vonkajšieho osvetlenia - prehliadka, kontrola stavu, skúšanie a meranie el. veličín.</t>
  </si>
  <si>
    <t>Elektrické zariadenie akumulátorone  - prehliadka, kontrola stavu, skúšanie a meranie el. veličín.</t>
  </si>
  <si>
    <t>vývod</t>
  </si>
  <si>
    <t>Kontrola stavu akumulátorov, do 5 kusov akumulátorov</t>
  </si>
  <si>
    <t>Kontrola stavu akumulátorov, nad 5 kusov akumulátorov</t>
  </si>
  <si>
    <t>Cena za m. j. bez HPH</t>
  </si>
  <si>
    <t>Stanovenie ceny, účtovanie ceny v prípadoch používania hodinových sadzieb.</t>
  </si>
  <si>
    <t>Nh</t>
  </si>
  <si>
    <t>Pomocné práce nekvalifikované, čistenie, upratovanie</t>
  </si>
  <si>
    <t>Odborné výkonby málo kvalifikované</t>
  </si>
  <si>
    <t>Odborné výkony stredne kvalifikované</t>
  </si>
  <si>
    <t>Odborné výkony vysoko kvalifikované</t>
  </si>
  <si>
    <t>Odborné výkony veľmi vysoko kvalifikované, koncepčné</t>
  </si>
  <si>
    <t>Odborné výkony veľmi vysoko kvalifikované, v mimoriadnych prípadoch so zdôvodnením</t>
  </si>
  <si>
    <t>Odborné projekčné práce, odborné poradenstvo</t>
  </si>
  <si>
    <t>Druh revízie - vložiť číslo podľa čísla záložky - 100; 101; 102; 103; 104; 105; 106; 107; 108; 109.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</si>
</sst>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1"/>
      <color rgb="FFC00000"/>
      <name val="Times New Roman"/>
      <family val="1"/>
      <charset val="238"/>
    </font>
    <font>
      <b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44" fontId="4" fillId="0" borderId="7" xfId="1" applyFont="1" applyFill="1" applyBorder="1"/>
    <xf numFmtId="0" fontId="6" fillId="0" borderId="1" xfId="0" applyFont="1" applyFill="1" applyBorder="1" applyAlignment="1" applyProtection="1">
      <protection hidden="1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6" fillId="0" borderId="6" xfId="0" applyFont="1" applyFill="1" applyBorder="1" applyAlignment="1" applyProtection="1">
      <alignment horizontal="left" vertical="center"/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44" fontId="1" fillId="3" borderId="18" xfId="0" applyNumberFormat="1" applyFont="1" applyFill="1" applyBorder="1" applyAlignment="1" applyProtection="1">
      <alignment vertical="center" wrapText="1"/>
      <protection hidden="1"/>
    </xf>
    <xf numFmtId="0" fontId="1" fillId="3" borderId="4" xfId="0" applyFont="1" applyFill="1" applyBorder="1" applyAlignment="1" applyProtection="1">
      <alignment vertical="center" wrapText="1"/>
      <protection hidden="1"/>
    </xf>
    <xf numFmtId="44" fontId="1" fillId="3" borderId="2" xfId="0" applyNumberFormat="1" applyFont="1" applyFill="1" applyBorder="1" applyAlignment="1" applyProtection="1">
      <alignment vertical="center" wrapText="1"/>
      <protection hidden="1"/>
    </xf>
    <xf numFmtId="44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vertical="center" wrapText="1"/>
      <protection hidden="1"/>
    </xf>
    <xf numFmtId="44" fontId="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14" xfId="0" applyFont="1" applyFill="1" applyBorder="1" applyAlignment="1" applyProtection="1">
      <alignment horizontal="center" vertical="center" wrapText="1"/>
      <protection hidden="1"/>
    </xf>
    <xf numFmtId="0" fontId="1" fillId="4" borderId="13" xfId="0" applyFont="1" applyFill="1" applyBorder="1" applyAlignment="1" applyProtection="1">
      <alignment horizontal="center" vertical="center" wrapText="1"/>
      <protection hidden="1"/>
    </xf>
    <xf numFmtId="0" fontId="1" fillId="4" borderId="15" xfId="0" applyFont="1" applyFill="1" applyBorder="1" applyAlignment="1" applyProtection="1">
      <alignment horizontal="center" vertical="center" wrapText="1"/>
      <protection hidden="1"/>
    </xf>
    <xf numFmtId="0" fontId="0" fillId="3" borderId="12" xfId="0" applyFill="1" applyBorder="1"/>
    <xf numFmtId="44" fontId="0" fillId="3" borderId="0" xfId="1" applyFont="1" applyFill="1" applyBorder="1"/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44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2" applyFont="1" applyAlignment="1">
      <alignment horizontal="center"/>
    </xf>
    <xf numFmtId="44" fontId="8" fillId="6" borderId="36" xfId="1" applyFont="1" applyFill="1" applyBorder="1"/>
    <xf numFmtId="9" fontId="8" fillId="6" borderId="36" xfId="2" applyFont="1" applyFill="1" applyBorder="1" applyAlignment="1">
      <alignment horizontal="center"/>
    </xf>
    <xf numFmtId="44" fontId="8" fillId="6" borderId="37" xfId="1" applyFont="1" applyFill="1" applyBorder="1"/>
    <xf numFmtId="44" fontId="4" fillId="0" borderId="2" xfId="1" applyFont="1" applyFill="1" applyBorder="1"/>
    <xf numFmtId="0" fontId="6" fillId="0" borderId="6" xfId="0" applyFont="1" applyFill="1" applyBorder="1" applyAlignment="1" applyProtection="1">
      <alignment horizontal="left"/>
      <protection hidden="1"/>
    </xf>
    <xf numFmtId="44" fontId="4" fillId="0" borderId="6" xfId="1" applyFont="1" applyFill="1" applyBorder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left"/>
      <protection hidden="1"/>
    </xf>
    <xf numFmtId="44" fontId="6" fillId="0" borderId="1" xfId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 applyProtection="1">
      <protection hidden="1"/>
    </xf>
    <xf numFmtId="44" fontId="4" fillId="0" borderId="1" xfId="1" applyFont="1" applyFill="1" applyBorder="1" applyAlignment="1" applyProtection="1">
      <alignment horizontal="right"/>
      <protection hidden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/>
    <xf numFmtId="0" fontId="4" fillId="0" borderId="0" xfId="1" applyNumberFormat="1" applyFont="1" applyAlignment="1">
      <alignment horizontal="center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left"/>
      <protection hidden="1"/>
    </xf>
    <xf numFmtId="44" fontId="4" fillId="0" borderId="30" xfId="1" applyFont="1" applyFill="1" applyBorder="1" applyAlignment="1" applyProtection="1">
      <alignment horizontal="right"/>
      <protection hidden="1"/>
    </xf>
    <xf numFmtId="0" fontId="4" fillId="0" borderId="30" xfId="1" applyNumberFormat="1" applyFont="1" applyFill="1" applyBorder="1" applyAlignment="1">
      <alignment horizontal="center"/>
    </xf>
    <xf numFmtId="44" fontId="4" fillId="0" borderId="31" xfId="1" applyFont="1" applyFill="1" applyBorder="1"/>
    <xf numFmtId="44" fontId="4" fillId="0" borderId="1" xfId="1" applyFont="1" applyFill="1" applyBorder="1" applyAlignment="1" applyProtection="1">
      <alignment horizontal="right" vertical="center"/>
      <protection hidden="1"/>
    </xf>
    <xf numFmtId="44" fontId="6" fillId="0" borderId="1" xfId="1" applyFont="1" applyFill="1" applyBorder="1" applyAlignment="1" applyProtection="1">
      <alignment horizontal="right" vertical="center"/>
      <protection hidden="1"/>
    </xf>
    <xf numFmtId="44" fontId="6" fillId="0" borderId="6" xfId="1" applyFont="1" applyFill="1" applyBorder="1" applyAlignment="1" applyProtection="1">
      <alignment horizontal="right" vertical="center"/>
      <protection hidden="1"/>
    </xf>
    <xf numFmtId="0" fontId="6" fillId="0" borderId="6" xfId="0" applyFont="1" applyFill="1" applyBorder="1" applyAlignment="1" applyProtection="1">
      <alignment horizontal="left" vertical="center" wrapText="1"/>
      <protection hidden="1"/>
    </xf>
    <xf numFmtId="44" fontId="4" fillId="0" borderId="6" xfId="1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44" fontId="6" fillId="0" borderId="1" xfId="1" applyFont="1" applyFill="1" applyBorder="1" applyAlignment="1" applyProtection="1">
      <alignment horizontal="right" vertical="center" wrapText="1"/>
      <protection hidden="1"/>
    </xf>
    <xf numFmtId="44" fontId="4" fillId="0" borderId="1" xfId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7" fillId="5" borderId="33" xfId="0" applyFont="1" applyFill="1" applyBorder="1" applyAlignment="1">
      <alignment vertical="center" wrapText="1"/>
    </xf>
    <xf numFmtId="0" fontId="7" fillId="5" borderId="34" xfId="0" applyFont="1" applyFill="1" applyBorder="1" applyAlignment="1">
      <alignment vertical="center" wrapText="1"/>
    </xf>
    <xf numFmtId="44" fontId="7" fillId="5" borderId="19" xfId="1" applyFont="1" applyFill="1" applyBorder="1" applyAlignment="1">
      <alignment horizontal="center" vertical="center" wrapText="1"/>
    </xf>
    <xf numFmtId="44" fontId="7" fillId="5" borderId="18" xfId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4" fillId="0" borderId="6" xfId="0" applyFont="1" applyFill="1" applyBorder="1" applyAlignment="1" applyProtection="1">
      <alignment vertical="center" wrapText="1"/>
      <protection hidden="1"/>
    </xf>
    <xf numFmtId="164" fontId="4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164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1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>
      <alignment vertical="center" wrapText="1"/>
    </xf>
    <xf numFmtId="0" fontId="6" fillId="0" borderId="6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left" vertical="center"/>
      <protection hidden="1"/>
    </xf>
    <xf numFmtId="44" fontId="4" fillId="0" borderId="30" xfId="1" applyFont="1" applyFill="1" applyBorder="1" applyAlignment="1" applyProtection="1">
      <alignment horizontal="right" vertical="center"/>
      <protection hidden="1"/>
    </xf>
    <xf numFmtId="0" fontId="4" fillId="0" borderId="30" xfId="0" applyFont="1" applyFill="1" applyBorder="1" applyAlignment="1" applyProtection="1">
      <alignment horizontal="left" vertical="center" wrapText="1"/>
      <protection hidden="1"/>
    </xf>
    <xf numFmtId="44" fontId="4" fillId="0" borderId="30" xfId="1" applyFont="1" applyFill="1" applyBorder="1" applyAlignment="1" applyProtection="1">
      <alignment horizontal="right"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44" fontId="6" fillId="0" borderId="30" xfId="1" applyFont="1" applyFill="1" applyBorder="1" applyAlignment="1" applyProtection="1">
      <alignment horizontal="right" vertical="center" wrapText="1"/>
      <protection hidden="1"/>
    </xf>
    <xf numFmtId="44" fontId="4" fillId="0" borderId="21" xfId="1" applyFont="1" applyFill="1" applyBorder="1" applyAlignment="1" applyProtection="1">
      <alignment horizontal="right" vertical="center" wrapText="1"/>
      <protection hidden="1"/>
    </xf>
    <xf numFmtId="0" fontId="4" fillId="0" borderId="21" xfId="0" applyFont="1" applyFill="1" applyBorder="1" applyAlignment="1" applyProtection="1">
      <alignment horizontal="left" vertical="center" wrapText="1"/>
      <protection hidden="1"/>
    </xf>
    <xf numFmtId="0" fontId="4" fillId="7" borderId="32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left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wrapText="1"/>
    </xf>
    <xf numFmtId="0" fontId="7" fillId="8" borderId="42" xfId="0" applyFont="1" applyFill="1" applyBorder="1" applyAlignment="1">
      <alignment wrapText="1"/>
    </xf>
    <xf numFmtId="9" fontId="7" fillId="8" borderId="43" xfId="2" applyFont="1" applyFill="1" applyBorder="1" applyAlignment="1">
      <alignment wrapText="1"/>
    </xf>
    <xf numFmtId="0" fontId="9" fillId="6" borderId="38" xfId="0" applyFont="1" applyFill="1" applyBorder="1" applyAlignment="1">
      <alignment wrapText="1"/>
    </xf>
    <xf numFmtId="0" fontId="9" fillId="6" borderId="39" xfId="0" applyFont="1" applyFill="1" applyBorder="1" applyAlignment="1">
      <alignment wrapText="1"/>
    </xf>
    <xf numFmtId="0" fontId="7" fillId="5" borderId="41" xfId="0" applyFont="1" applyFill="1" applyBorder="1" applyAlignment="1">
      <alignment vertical="center" wrapText="1"/>
    </xf>
    <xf numFmtId="0" fontId="7" fillId="5" borderId="44" xfId="0" applyFont="1" applyFill="1" applyBorder="1" applyAlignment="1">
      <alignment vertical="center" wrapText="1"/>
    </xf>
    <xf numFmtId="9" fontId="7" fillId="5" borderId="6" xfId="2" applyFont="1" applyFill="1" applyBorder="1" applyAlignment="1">
      <alignment horizontal="center" vertical="center" wrapText="1"/>
    </xf>
    <xf numFmtId="44" fontId="7" fillId="5" borderId="7" xfId="1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1" xfId="1" applyNumberFormat="1" applyFont="1" applyFill="1" applyBorder="1" applyAlignment="1">
      <alignment horizontal="center" vertical="center" wrapText="1"/>
    </xf>
    <xf numFmtId="9" fontId="7" fillId="5" borderId="6" xfId="2" applyFont="1" applyFill="1" applyBorder="1" applyAlignment="1">
      <alignment horizontal="right" vertical="center" wrapText="1"/>
    </xf>
    <xf numFmtId="0" fontId="4" fillId="5" borderId="32" xfId="0" applyNumberFormat="1" applyFont="1" applyFill="1" applyBorder="1" applyAlignment="1" applyProtection="1">
      <alignment horizontal="left" vertical="center" wrapText="1"/>
      <protection locked="0"/>
    </xf>
    <xf numFmtId="44" fontId="4" fillId="5" borderId="2" xfId="1" applyFont="1" applyFill="1" applyBorder="1" applyAlignment="1">
      <alignment vertical="center" wrapText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44" fontId="7" fillId="2" borderId="11" xfId="1" applyFont="1" applyFill="1" applyBorder="1" applyAlignment="1">
      <alignment horizontal="center" vertical="center" wrapText="1"/>
    </xf>
    <xf numFmtId="0" fontId="7" fillId="0" borderId="0" xfId="0" applyFont="1"/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8" fillId="6" borderId="35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44" fontId="7" fillId="7" borderId="42" xfId="0" applyNumberFormat="1" applyFont="1" applyFill="1" applyBorder="1" applyAlignment="1">
      <alignment horizontal="center" vertical="center" wrapText="1"/>
    </xf>
    <xf numFmtId="44" fontId="7" fillId="7" borderId="43" xfId="0" applyNumberFormat="1" applyFont="1" applyFill="1" applyBorder="1" applyAlignment="1">
      <alignment horizontal="center" vertical="center" wrapText="1"/>
    </xf>
    <xf numFmtId="44" fontId="9" fillId="6" borderId="39" xfId="0" applyNumberFormat="1" applyFont="1" applyFill="1" applyBorder="1" applyAlignment="1">
      <alignment horizontal="center" wrapText="1"/>
    </xf>
    <xf numFmtId="44" fontId="9" fillId="6" borderId="40" xfId="0" applyNumberFormat="1" applyFont="1" applyFill="1" applyBorder="1" applyAlignment="1">
      <alignment horizont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9" fontId="0" fillId="0" borderId="10" xfId="2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44" fontId="0" fillId="0" borderId="19" xfId="1" applyFont="1" applyBorder="1" applyProtection="1">
      <protection hidden="1"/>
    </xf>
    <xf numFmtId="9" fontId="0" fillId="0" borderId="19" xfId="2" applyFont="1" applyBorder="1" applyAlignment="1" applyProtection="1">
      <alignment horizontal="center"/>
      <protection hidden="1"/>
    </xf>
    <xf numFmtId="44" fontId="0" fillId="0" borderId="18" xfId="1" applyFont="1" applyBorder="1" applyProtection="1">
      <protection hidden="1"/>
    </xf>
    <xf numFmtId="0" fontId="0" fillId="0" borderId="1" xfId="0" applyBorder="1" applyProtection="1">
      <protection hidden="1"/>
    </xf>
    <xf numFmtId="44" fontId="0" fillId="0" borderId="1" xfId="1" applyFont="1" applyBorder="1" applyProtection="1">
      <protection hidden="1"/>
    </xf>
    <xf numFmtId="9" fontId="0" fillId="0" borderId="1" xfId="2" applyFont="1" applyBorder="1" applyAlignment="1" applyProtection="1">
      <alignment horizontal="center"/>
      <protection hidden="1"/>
    </xf>
    <xf numFmtId="44" fontId="0" fillId="0" borderId="2" xfId="1" applyFont="1" applyBorder="1" applyProtection="1">
      <protection hidden="1"/>
    </xf>
    <xf numFmtId="0" fontId="0" fillId="0" borderId="19" xfId="0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44" fontId="7" fillId="2" borderId="11" xfId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2" borderId="25" xfId="0" applyNumberFormat="1" applyFont="1" applyFill="1" applyBorder="1" applyAlignment="1" applyProtection="1">
      <alignment horizontal="center" vertical="center"/>
      <protection hidden="1"/>
    </xf>
    <xf numFmtId="0" fontId="7" fillId="5" borderId="33" xfId="0" applyFont="1" applyFill="1" applyBorder="1" applyAlignment="1" applyProtection="1">
      <alignment vertical="center" wrapText="1"/>
      <protection hidden="1"/>
    </xf>
    <xf numFmtId="0" fontId="7" fillId="5" borderId="34" xfId="0" applyFont="1" applyFill="1" applyBorder="1" applyAlignment="1" applyProtection="1">
      <alignment vertical="center" wrapText="1"/>
      <protection hidden="1"/>
    </xf>
    <xf numFmtId="44" fontId="7" fillId="5" borderId="19" xfId="1" applyFont="1" applyFill="1" applyBorder="1" applyAlignment="1" applyProtection="1">
      <alignment horizontal="center" vertical="center" wrapText="1"/>
      <protection hidden="1"/>
    </xf>
    <xf numFmtId="9" fontId="7" fillId="5" borderId="19" xfId="2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vertical="center" wrapText="1"/>
      <protection hidden="1"/>
    </xf>
    <xf numFmtId="0" fontId="7" fillId="5" borderId="44" xfId="0" applyFont="1" applyFill="1" applyBorder="1" applyAlignment="1" applyProtection="1">
      <alignment vertical="center" wrapText="1"/>
      <protection hidden="1"/>
    </xf>
    <xf numFmtId="9" fontId="7" fillId="5" borderId="6" xfId="2" applyFont="1" applyFill="1" applyBorder="1" applyAlignment="1" applyProtection="1">
      <alignment horizontal="right" vertical="center" wrapText="1"/>
      <protection hidden="1"/>
    </xf>
    <xf numFmtId="0" fontId="4" fillId="5" borderId="32" xfId="0" applyNumberFormat="1" applyFont="1" applyFill="1" applyBorder="1" applyAlignment="1" applyProtection="1">
      <alignment horizontal="left" vertical="center" wrapText="1"/>
      <protection hidden="1"/>
    </xf>
    <xf numFmtId="0" fontId="4" fillId="7" borderId="32" xfId="0" applyFont="1" applyFill="1" applyBorder="1" applyAlignment="1" applyProtection="1">
      <alignment horizontal="center" vertical="center" wrapText="1"/>
      <protection hidden="1"/>
    </xf>
    <xf numFmtId="0" fontId="7" fillId="7" borderId="42" xfId="0" applyFont="1" applyFill="1" applyBorder="1" applyAlignment="1" applyProtection="1">
      <alignment horizontal="left" vertical="center" wrapText="1"/>
      <protection hidden="1"/>
    </xf>
    <xf numFmtId="0" fontId="7" fillId="7" borderId="42" xfId="0" applyFont="1" applyFill="1" applyBorder="1" applyAlignment="1" applyProtection="1">
      <alignment horizontal="center" vertical="center" wrapText="1"/>
      <protection hidden="1"/>
    </xf>
    <xf numFmtId="0" fontId="7" fillId="8" borderId="32" xfId="0" applyFont="1" applyFill="1" applyBorder="1" applyAlignment="1" applyProtection="1">
      <alignment wrapText="1"/>
      <protection hidden="1"/>
    </xf>
    <xf numFmtId="0" fontId="7" fillId="8" borderId="42" xfId="0" applyFont="1" applyFill="1" applyBorder="1" applyAlignment="1" applyProtection="1">
      <alignment wrapText="1"/>
      <protection hidden="1"/>
    </xf>
    <xf numFmtId="0" fontId="9" fillId="6" borderId="38" xfId="0" applyFont="1" applyFill="1" applyBorder="1" applyAlignment="1" applyProtection="1">
      <alignment wrapText="1"/>
      <protection hidden="1"/>
    </xf>
    <xf numFmtId="0" fontId="9" fillId="6" borderId="39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44" fontId="4" fillId="0" borderId="0" xfId="1" applyFont="1" applyAlignment="1" applyProtection="1">
      <alignment vertical="center"/>
      <protection hidden="1"/>
    </xf>
    <xf numFmtId="0" fontId="4" fillId="0" borderId="6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30" xfId="0" applyNumberFormat="1" applyFont="1" applyBorder="1" applyAlignment="1" applyProtection="1">
      <alignment horizontal="center" vertical="center"/>
      <protection locked="0" hidden="1"/>
    </xf>
    <xf numFmtId="164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5" xfId="0" applyNumberFormat="1" applyFont="1" applyFill="1" applyBorder="1" applyAlignment="1" applyProtection="1">
      <alignment horizontal="left" vertical="center" wrapText="1"/>
      <protection hidden="1"/>
    </xf>
    <xf numFmtId="0" fontId="4" fillId="0" borderId="4" xfId="0" applyNumberFormat="1" applyFont="1" applyFill="1" applyBorder="1" applyAlignment="1" applyProtection="1">
      <alignment horizontal="left" vertical="center" wrapText="1"/>
      <protection hidden="1"/>
    </xf>
    <xf numFmtId="0" fontId="4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4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4" xfId="0" applyNumberFormat="1" applyFont="1" applyFill="1" applyBorder="1" applyAlignment="1" applyProtection="1">
      <alignment horizontal="center" vertical="center" wrapText="1"/>
      <protection hidden="1"/>
    </xf>
    <xf numFmtId="44" fontId="4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horizontal="center" vertical="center" wrapText="1"/>
      <protection hidden="1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3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8" borderId="42" xfId="0" applyFont="1" applyFill="1" applyBorder="1" applyAlignment="1" applyProtection="1">
      <alignment horizontal="center" vertical="center" wrapText="1"/>
      <protection hidden="1"/>
    </xf>
    <xf numFmtId="0" fontId="9" fillId="6" borderId="39" xfId="0" applyFont="1" applyFill="1" applyBorder="1" applyAlignment="1" applyProtection="1">
      <alignment horizontal="center" vertical="center" wrapText="1"/>
      <protection hidden="1"/>
    </xf>
    <xf numFmtId="44" fontId="6" fillId="0" borderId="30" xfId="1" applyFont="1" applyFill="1" applyBorder="1" applyAlignment="1" applyProtection="1">
      <alignment horizontal="right" vertical="center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7" fillId="5" borderId="34" xfId="0" applyFont="1" applyFill="1" applyBorder="1" applyAlignment="1" applyProtection="1">
      <alignment horizontal="center" vertical="center"/>
      <protection hidden="1"/>
    </xf>
    <xf numFmtId="0" fontId="7" fillId="7" borderId="42" xfId="0" applyFont="1" applyFill="1" applyBorder="1" applyAlignment="1" applyProtection="1">
      <alignment horizontal="center" vertical="center"/>
      <protection hidden="1"/>
    </xf>
    <xf numFmtId="0" fontId="7" fillId="8" borderId="42" xfId="0" applyFont="1" applyFill="1" applyBorder="1" applyAlignment="1" applyProtection="1">
      <alignment horizontal="center"/>
      <protection hidden="1"/>
    </xf>
    <xf numFmtId="0" fontId="9" fillId="6" borderId="39" xfId="0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6" fillId="5" borderId="42" xfId="0" applyFont="1" applyFill="1" applyBorder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44" fontId="7" fillId="5" borderId="7" xfId="1" applyFont="1" applyFill="1" applyBorder="1" applyAlignment="1" applyProtection="1">
      <alignment horizontal="right" vertical="center" wrapText="1"/>
      <protection hidden="1"/>
    </xf>
    <xf numFmtId="44" fontId="7" fillId="5" borderId="18" xfId="1" applyFont="1" applyFill="1" applyBorder="1" applyAlignment="1" applyProtection="1">
      <alignment horizontal="right" vertical="center" wrapText="1"/>
      <protection hidden="1"/>
    </xf>
    <xf numFmtId="44" fontId="4" fillId="5" borderId="2" xfId="1" applyFont="1" applyFill="1" applyBorder="1" applyAlignment="1" applyProtection="1">
      <alignment horizontal="right" vertical="center" wrapText="1"/>
      <protection hidden="1"/>
    </xf>
    <xf numFmtId="44" fontId="7" fillId="7" borderId="42" xfId="0" applyNumberFormat="1" applyFont="1" applyFill="1" applyBorder="1" applyAlignment="1" applyProtection="1">
      <alignment horizontal="right" vertical="center" wrapText="1"/>
      <protection hidden="1"/>
    </xf>
    <xf numFmtId="44" fontId="7" fillId="7" borderId="43" xfId="0" applyNumberFormat="1" applyFont="1" applyFill="1" applyBorder="1" applyAlignment="1" applyProtection="1">
      <alignment horizontal="right" vertical="center" wrapText="1"/>
      <protection hidden="1"/>
    </xf>
    <xf numFmtId="0" fontId="7" fillId="8" borderId="42" xfId="0" applyFont="1" applyFill="1" applyBorder="1" applyAlignment="1" applyProtection="1">
      <alignment horizontal="right" wrapText="1"/>
      <protection hidden="1"/>
    </xf>
    <xf numFmtId="9" fontId="7" fillId="8" borderId="43" xfId="2" applyFont="1" applyFill="1" applyBorder="1" applyAlignment="1" applyProtection="1">
      <alignment horizontal="right" wrapText="1"/>
      <protection hidden="1"/>
    </xf>
    <xf numFmtId="44" fontId="9" fillId="6" borderId="39" xfId="0" applyNumberFormat="1" applyFont="1" applyFill="1" applyBorder="1" applyAlignment="1" applyProtection="1">
      <alignment horizontal="right" wrapText="1"/>
      <protection hidden="1"/>
    </xf>
    <xf numFmtId="44" fontId="9" fillId="6" borderId="40" xfId="0" applyNumberFormat="1" applyFont="1" applyFill="1" applyBorder="1" applyAlignment="1" applyProtection="1">
      <alignment horizontal="right" wrapText="1"/>
      <protection hidden="1"/>
    </xf>
    <xf numFmtId="44" fontId="4" fillId="0" borderId="7" xfId="1" applyFont="1" applyFill="1" applyBorder="1" applyAlignment="1" applyProtection="1">
      <alignment horizontal="right" vertical="center" wrapText="1"/>
      <protection hidden="1"/>
    </xf>
    <xf numFmtId="44" fontId="4" fillId="0" borderId="2" xfId="1" applyFont="1" applyFill="1" applyBorder="1" applyAlignment="1" applyProtection="1">
      <alignment horizontal="right" vertical="center" wrapText="1"/>
      <protection hidden="1"/>
    </xf>
    <xf numFmtId="44" fontId="4" fillId="0" borderId="7" xfId="1" applyFont="1" applyFill="1" applyBorder="1" applyAlignment="1">
      <alignment horizontal="right" vertical="center" wrapText="1"/>
    </xf>
    <xf numFmtId="44" fontId="4" fillId="0" borderId="2" xfId="1" applyFont="1" applyFill="1" applyBorder="1" applyAlignment="1">
      <alignment horizontal="right" vertical="center" wrapText="1"/>
    </xf>
    <xf numFmtId="44" fontId="7" fillId="5" borderId="18" xfId="1" applyFont="1" applyFill="1" applyBorder="1" applyAlignment="1">
      <alignment horizontal="right" vertical="center" wrapText="1"/>
    </xf>
    <xf numFmtId="44" fontId="7" fillId="5" borderId="7" xfId="1" applyFont="1" applyFill="1" applyBorder="1" applyAlignment="1">
      <alignment horizontal="right" vertical="center" wrapText="1"/>
    </xf>
    <xf numFmtId="44" fontId="4" fillId="5" borderId="2" xfId="1" applyFont="1" applyFill="1" applyBorder="1" applyAlignment="1">
      <alignment horizontal="right" vertical="center" wrapText="1"/>
    </xf>
    <xf numFmtId="44" fontId="7" fillId="7" borderId="42" xfId="0" applyNumberFormat="1" applyFont="1" applyFill="1" applyBorder="1" applyAlignment="1">
      <alignment horizontal="right" vertical="center" wrapText="1"/>
    </xf>
    <xf numFmtId="44" fontId="7" fillId="7" borderId="43" xfId="0" applyNumberFormat="1" applyFont="1" applyFill="1" applyBorder="1" applyAlignment="1">
      <alignment horizontal="right" vertical="center" wrapText="1"/>
    </xf>
    <xf numFmtId="0" fontId="7" fillId="8" borderId="42" xfId="0" applyFont="1" applyFill="1" applyBorder="1" applyAlignment="1">
      <alignment horizontal="right" wrapText="1"/>
    </xf>
    <xf numFmtId="9" fontId="7" fillId="8" borderId="43" xfId="2" applyFont="1" applyFill="1" applyBorder="1" applyAlignment="1">
      <alignment horizontal="right" wrapText="1"/>
    </xf>
    <xf numFmtId="44" fontId="9" fillId="6" borderId="39" xfId="0" applyNumberFormat="1" applyFont="1" applyFill="1" applyBorder="1" applyAlignment="1">
      <alignment horizontal="right" wrapText="1"/>
    </xf>
    <xf numFmtId="44" fontId="9" fillId="6" borderId="40" xfId="0" applyNumberFormat="1" applyFont="1" applyFill="1" applyBorder="1" applyAlignment="1">
      <alignment horizontal="right" wrapText="1"/>
    </xf>
    <xf numFmtId="44" fontId="4" fillId="0" borderId="22" xfId="1" applyFont="1" applyFill="1" applyBorder="1" applyAlignment="1">
      <alignment horizontal="right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>
      <alignment horizontal="center" vertical="center" wrapText="1"/>
    </xf>
    <xf numFmtId="44" fontId="4" fillId="5" borderId="1" xfId="1" applyFont="1" applyFill="1" applyBorder="1" applyAlignment="1" applyProtection="1">
      <alignment horizontal="right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44" fontId="4" fillId="0" borderId="22" xfId="1" applyFont="1" applyFill="1" applyBorder="1" applyAlignment="1" applyProtection="1">
      <alignment horizontal="right" vertical="center" wrapText="1"/>
      <protection hidden="1"/>
    </xf>
    <xf numFmtId="0" fontId="4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8" xfId="0" applyNumberFormat="1" applyFont="1" applyFill="1" applyBorder="1" applyAlignment="1" applyProtection="1">
      <alignment horizontal="center" vertical="center" wrapText="1"/>
      <protection locked="0" hidden="1"/>
    </xf>
    <xf numFmtId="9" fontId="7" fillId="5" borderId="6" xfId="2" applyFont="1" applyFill="1" applyBorder="1" applyAlignment="1" applyProtection="1">
      <alignment horizontal="center" vertical="center" wrapText="1"/>
      <protection locked="0" hidden="1"/>
    </xf>
    <xf numFmtId="0" fontId="4" fillId="5" borderId="32" xfId="0" applyNumberFormat="1" applyFont="1" applyFill="1" applyBorder="1" applyAlignment="1" applyProtection="1">
      <alignment horizontal="left" vertical="center" wrapText="1"/>
      <protection locked="0" hidden="1"/>
    </xf>
    <xf numFmtId="0" fontId="4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horizontal="center" vertical="center" wrapText="1"/>
      <protection hidden="1"/>
    </xf>
    <xf numFmtId="9" fontId="7" fillId="5" borderId="19" xfId="2" applyFont="1" applyFill="1" applyBorder="1" applyAlignment="1" applyProtection="1">
      <alignment horizontal="center" vertical="center" wrapText="1"/>
      <protection locked="0" hidden="1"/>
    </xf>
    <xf numFmtId="44" fontId="4" fillId="0" borderId="31" xfId="1" applyFont="1" applyFill="1" applyBorder="1" applyAlignment="1" applyProtection="1">
      <alignment horizontal="right" vertical="center" wrapText="1"/>
      <protection hidden="1"/>
    </xf>
    <xf numFmtId="44" fontId="4" fillId="0" borderId="7" xfId="1" applyFont="1" applyBorder="1" applyAlignment="1" applyProtection="1">
      <alignment horizontal="right" vertical="center"/>
      <protection hidden="1"/>
    </xf>
    <xf numFmtId="44" fontId="4" fillId="0" borderId="45" xfId="1" applyFont="1" applyBorder="1" applyAlignment="1" applyProtection="1">
      <alignment horizontal="right" vertical="center"/>
      <protection hidden="1"/>
    </xf>
    <xf numFmtId="44" fontId="4" fillId="0" borderId="31" xfId="1" applyFont="1" applyBorder="1" applyAlignment="1" applyProtection="1">
      <alignment horizontal="right" vertical="center"/>
      <protection hidden="1"/>
    </xf>
    <xf numFmtId="44" fontId="4" fillId="5" borderId="1" xfId="1" applyFont="1" applyFill="1" applyBorder="1" applyAlignment="1" applyProtection="1">
      <alignment horizontal="center" vertical="center" wrapText="1"/>
      <protection hidden="1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44" fontId="6" fillId="0" borderId="21" xfId="1" applyFont="1" applyFill="1" applyBorder="1" applyAlignment="1" applyProtection="1">
      <alignment horizontal="righ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left"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0" fontId="4" fillId="0" borderId="1" xfId="0" applyFont="1" applyFill="1" applyBorder="1" applyAlignment="1" applyProtection="1">
      <alignment horizontal="left" wrapText="1"/>
      <protection hidden="1"/>
    </xf>
    <xf numFmtId="0" fontId="6" fillId="0" borderId="30" xfId="0" applyFont="1" applyFill="1" applyBorder="1" applyAlignment="1" applyProtection="1">
      <alignment horizontal="left" wrapText="1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44" fontId="4" fillId="0" borderId="7" xfId="1" applyFont="1" applyFill="1" applyBorder="1" applyAlignment="1">
      <alignment horizontal="right"/>
    </xf>
    <xf numFmtId="44" fontId="4" fillId="0" borderId="2" xfId="1" applyFont="1" applyFill="1" applyBorder="1" applyAlignment="1">
      <alignment horizontal="right"/>
    </xf>
    <xf numFmtId="44" fontId="4" fillId="0" borderId="31" xfId="1" applyFont="1" applyFill="1" applyBorder="1" applyAlignment="1">
      <alignment horizontal="right"/>
    </xf>
    <xf numFmtId="44" fontId="4" fillId="0" borderId="2" xfId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44" fontId="6" fillId="0" borderId="21" xfId="1" applyFont="1" applyFill="1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6" fillId="0" borderId="6" xfId="0" applyFont="1" applyFill="1" applyBorder="1" applyAlignment="1" applyProtection="1">
      <alignment horizontal="center" wrapText="1"/>
      <protection hidden="1"/>
    </xf>
    <xf numFmtId="0" fontId="7" fillId="5" borderId="34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6" xfId="1" applyNumberFormat="1" applyFont="1" applyFill="1" applyBorder="1" applyAlignment="1" applyProtection="1">
      <alignment horizontal="center"/>
      <protection locked="0" hidden="1"/>
    </xf>
    <xf numFmtId="0" fontId="4" fillId="0" borderId="1" xfId="1" applyNumberFormat="1" applyFont="1" applyFill="1" applyBorder="1" applyAlignment="1" applyProtection="1">
      <alignment horizontal="center"/>
      <protection locked="0" hidden="1"/>
    </xf>
    <xf numFmtId="0" fontId="6" fillId="0" borderId="1" xfId="1" applyNumberFormat="1" applyFont="1" applyFill="1" applyBorder="1" applyAlignment="1" applyProtection="1">
      <alignment horizontal="center"/>
      <protection locked="0" hidden="1"/>
    </xf>
    <xf numFmtId="0" fontId="4" fillId="0" borderId="1" xfId="0" applyNumberFormat="1" applyFont="1" applyFill="1" applyBorder="1" applyAlignment="1" applyProtection="1">
      <alignment horizontal="center"/>
      <protection locked="0" hidden="1"/>
    </xf>
    <xf numFmtId="0" fontId="6" fillId="0" borderId="1" xfId="0" applyNumberFormat="1" applyFont="1" applyFill="1" applyBorder="1" applyAlignment="1" applyProtection="1">
      <alignment horizontal="center"/>
      <protection locked="0" hidden="1"/>
    </xf>
    <xf numFmtId="0" fontId="4" fillId="0" borderId="30" xfId="1" applyNumberFormat="1" applyFont="1" applyFill="1" applyBorder="1" applyAlignment="1" applyProtection="1">
      <alignment horizontal="center"/>
      <protection locked="0" hidden="1"/>
    </xf>
    <xf numFmtId="0" fontId="6" fillId="0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44" fontId="5" fillId="0" borderId="1" xfId="1" applyFont="1" applyFill="1" applyBorder="1" applyAlignment="1" applyProtection="1">
      <alignment horizontal="right" vertical="center" wrapText="1"/>
      <protection hidden="1"/>
    </xf>
    <xf numFmtId="0" fontId="4" fillId="0" borderId="0" xfId="0" applyNumberFormat="1" applyFont="1" applyAlignment="1" applyProtection="1">
      <alignment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9" fontId="1" fillId="3" borderId="2" xfId="2" applyFont="1" applyFill="1" applyBorder="1" applyAlignment="1" applyProtection="1">
      <alignment horizontal="center" vertical="center" wrapText="1"/>
      <protection locked="0" hidden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533400</xdr:colOff>
      <xdr:row>29</xdr:row>
      <xdr:rowOff>38100</xdr:rowOff>
    </xdr:from>
    <xdr:to>
      <xdr:col>5</xdr:col>
      <xdr:colOff>87133</xdr:colOff>
      <xdr:row>35</xdr:row>
      <xdr:rowOff>17780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DA67921E-40CF-457A-BD24-7B81EBE45FEC}"/>
            </a:ext>
          </a:extLst>
        </xdr:cNvPr>
        <xdr:cNvGrpSpPr/>
      </xdr:nvGrpSpPr>
      <xdr:grpSpPr>
        <a:xfrm>
          <a:off x="998220" y="5227320"/>
          <a:ext cx="6480313" cy="1031240"/>
          <a:chOff x="0" y="7673009"/>
          <a:chExt cx="6480313" cy="1031240"/>
        </a:xfrm>
      </xdr:grpSpPr>
      <xdr:grpSp>
        <xdr:nvGrpSpPr>
          <xdr:cNvPr id="3" name="Skupina 2">
            <a:extLst>
              <a:ext uri="{FF2B5EF4-FFF2-40B4-BE49-F238E27FC236}">
                <a16:creationId xmlns:a16="http://schemas.microsoft.com/office/drawing/2014/main" id="{97404455-439D-42FF-8155-A2B54D847698}"/>
              </a:ext>
            </a:extLst>
          </xdr:cNvPr>
          <xdr:cNvGrpSpPr/>
        </xdr:nvGrpSpPr>
        <xdr:grpSpPr>
          <a:xfrm>
            <a:off x="0" y="7673009"/>
            <a:ext cx="6480313" cy="1031240"/>
            <a:chOff x="0" y="7673009"/>
            <a:chExt cx="6480313" cy="1031240"/>
          </a:xfrm>
        </xdr:grpSpPr>
        <xdr:sp macro="" textlink="">
          <xdr:nvSpPr>
            <xdr:cNvPr id="8" name="Textové pole 2">
              <a:extLst>
                <a:ext uri="{FF2B5EF4-FFF2-40B4-BE49-F238E27FC236}">
                  <a16:creationId xmlns:a16="http://schemas.microsoft.com/office/drawing/2014/main" id="{CE2124DE-C48A-4C5E-8A3F-DABFE96AE4A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7673009"/>
              <a:ext cx="6480313" cy="103124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2250440" algn="l"/>
                  <a:tab pos="4951095" algn="l"/>
                </a:tabLst>
              </a:pPr>
              <a:r>
                <a:rPr lang="sk-SK" sz="1100" i="1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RK EL-Tech s. r. o. 	IČO: 52 664 619 	Obchodný register 	   +421 (0)903 885 719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Pod kaštieľom 627/9	DIČ: 2121115458	Okresný súd Trenčín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knazek.r@rkeltech.sk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018 41 Dubnica nad Váhom	IČ DPH: SK2121115458	oddiel: Sro, vložka č. 39102/R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http://www.rkeltech.sk</a:t>
              </a: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	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9" name="Rovná spojnica 8">
              <a:extLst>
                <a:ext uri="{FF2B5EF4-FFF2-40B4-BE49-F238E27FC236}">
                  <a16:creationId xmlns:a16="http://schemas.microsoft.com/office/drawing/2014/main" id="{56F15E68-7EEE-4022-9308-0E9702AE4B71}"/>
                </a:ext>
              </a:extLst>
            </xdr:cNvPr>
            <xdr:cNvCxnSpPr/>
          </xdr:nvCxnSpPr>
          <xdr:spPr>
            <a:xfrm>
              <a:off x="81641" y="7796758"/>
              <a:ext cx="6332411" cy="245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10" name="Grafický objekt 2" descr="E-mail">
              <a:extLst>
                <a:ext uri="{FF2B5EF4-FFF2-40B4-BE49-F238E27FC236}">
                  <a16:creationId xmlns:a16="http://schemas.microsoft.com/office/drawing/2014/main" id="{54ACC56A-AD3F-4236-BB04-56AE1E6B59F7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691270" y="8222974"/>
              <a:ext cx="179705" cy="179705"/>
            </a:xfrm>
            <a:prstGeom prst="rect">
              <a:avLst/>
            </a:prstGeom>
          </xdr:spPr>
        </xdr:pic>
        <xdr:pic>
          <xdr:nvPicPr>
            <xdr:cNvPr id="11" name="Grafický objekt 3" descr="Telefón">
              <a:extLst>
                <a:ext uri="{FF2B5EF4-FFF2-40B4-BE49-F238E27FC236}">
                  <a16:creationId xmlns:a16="http://schemas.microsoft.com/office/drawing/2014/main" id="{C2B6929B-E846-403F-A762-FF31664265ED}"/>
                </a:ext>
              </a:extLst>
            </xdr:cNvPr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4691270" y="7997687"/>
              <a:ext cx="179705" cy="179705"/>
            </a:xfrm>
            <a:prstGeom prst="rect">
              <a:avLst/>
            </a:prstGeom>
          </xdr:spPr>
        </xdr:pic>
      </xdr:grpSp>
      <xdr:grpSp>
        <xdr:nvGrpSpPr>
          <xdr:cNvPr id="4" name="Grafický objekt 27" descr="Internet">
            <a:extLst>
              <a:ext uri="{FF2B5EF4-FFF2-40B4-BE49-F238E27FC236}">
                <a16:creationId xmlns:a16="http://schemas.microsoft.com/office/drawing/2014/main" id="{3F0D0C82-3BBC-421B-ABFF-0FA41D053B8C}"/>
              </a:ext>
            </a:extLst>
          </xdr:cNvPr>
          <xdr:cNvGrpSpPr>
            <a:grpSpLocks noChangeAspect="1"/>
          </xdr:cNvGrpSpPr>
        </xdr:nvGrpSpPr>
        <xdr:grpSpPr>
          <a:xfrm>
            <a:off x="4678017" y="8421757"/>
            <a:ext cx="216000" cy="216000"/>
            <a:chOff x="4300330" y="8242852"/>
            <a:chExt cx="914400" cy="914400"/>
          </a:xfrm>
        </xdr:grpSpPr>
        <xdr:sp macro="" textlink="">
          <xdr:nvSpPr>
            <xdr:cNvPr id="5" name="Voľný tvar: obrazec 4">
              <a:extLst>
                <a:ext uri="{FF2B5EF4-FFF2-40B4-BE49-F238E27FC236}">
                  <a16:creationId xmlns:a16="http://schemas.microsoft.com/office/drawing/2014/main" id="{293CE24A-28B2-4561-8649-04FC74DA3F07}"/>
                </a:ext>
              </a:extLst>
            </xdr:cNvPr>
            <xdr:cNvSpPr/>
          </xdr:nvSpPr>
          <xdr:spPr>
            <a:xfrm>
              <a:off x="4433680" y="8433352"/>
              <a:ext cx="647700" cy="438150"/>
            </a:xfrm>
            <a:custGeom>
              <a:avLst/>
              <a:gdLst>
                <a:gd name="connsiteX0" fmla="*/ 590550 w 647700"/>
                <a:gd name="connsiteY0" fmla="*/ 381000 h 438150"/>
                <a:gd name="connsiteX1" fmla="*/ 57150 w 647700"/>
                <a:gd name="connsiteY1" fmla="*/ 381000 h 438150"/>
                <a:gd name="connsiteX2" fmla="*/ 57150 w 647700"/>
                <a:gd name="connsiteY2" fmla="*/ 57150 h 438150"/>
                <a:gd name="connsiteX3" fmla="*/ 590550 w 647700"/>
                <a:gd name="connsiteY3" fmla="*/ 57150 h 438150"/>
                <a:gd name="connsiteX4" fmla="*/ 647700 w 647700"/>
                <a:gd name="connsiteY4" fmla="*/ 38100 h 438150"/>
                <a:gd name="connsiteX5" fmla="*/ 609600 w 647700"/>
                <a:gd name="connsiteY5" fmla="*/ 0 h 438150"/>
                <a:gd name="connsiteX6" fmla="*/ 38100 w 647700"/>
                <a:gd name="connsiteY6" fmla="*/ 0 h 438150"/>
                <a:gd name="connsiteX7" fmla="*/ 0 w 647700"/>
                <a:gd name="connsiteY7" fmla="*/ 38100 h 438150"/>
                <a:gd name="connsiteX8" fmla="*/ 0 w 647700"/>
                <a:gd name="connsiteY8" fmla="*/ 438150 h 438150"/>
                <a:gd name="connsiteX9" fmla="*/ 647700 w 647700"/>
                <a:gd name="connsiteY9" fmla="*/ 438150 h 438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647700" h="438150">
                  <a:moveTo>
                    <a:pt x="590550" y="381000"/>
                  </a:moveTo>
                  <a:lnTo>
                    <a:pt x="57150" y="381000"/>
                  </a:lnTo>
                  <a:lnTo>
                    <a:pt x="57150" y="57150"/>
                  </a:lnTo>
                  <a:lnTo>
                    <a:pt x="590550" y="57150"/>
                  </a:lnTo>
                  <a:close/>
                  <a:moveTo>
                    <a:pt x="647700" y="38100"/>
                  </a:moveTo>
                  <a:cubicBezTo>
                    <a:pt x="647700" y="17058"/>
                    <a:pt x="630642" y="0"/>
                    <a:pt x="609600" y="0"/>
                  </a:cubicBezTo>
                  <a:lnTo>
                    <a:pt x="38100" y="0"/>
                  </a:lnTo>
                  <a:cubicBezTo>
                    <a:pt x="17058" y="0"/>
                    <a:pt x="0" y="17058"/>
                    <a:pt x="0" y="38100"/>
                  </a:cubicBezTo>
                  <a:lnTo>
                    <a:pt x="0" y="438150"/>
                  </a:lnTo>
                  <a:lnTo>
                    <a:pt x="647700" y="43815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6" name="Voľný tvar: obrazec 5">
              <a:extLst>
                <a:ext uri="{FF2B5EF4-FFF2-40B4-BE49-F238E27FC236}">
                  <a16:creationId xmlns:a16="http://schemas.microsoft.com/office/drawing/2014/main" id="{1AFCCC4F-6DA5-4A18-980B-D9B0BC22D19E}"/>
                </a:ext>
              </a:extLst>
            </xdr:cNvPr>
            <xdr:cNvSpPr/>
          </xdr:nvSpPr>
          <xdr:spPr>
            <a:xfrm>
              <a:off x="4319380" y="8909602"/>
              <a:ext cx="876300" cy="57150"/>
            </a:xfrm>
            <a:custGeom>
              <a:avLst/>
              <a:gdLst>
                <a:gd name="connsiteX0" fmla="*/ 495300 w 876300"/>
                <a:gd name="connsiteY0" fmla="*/ 0 h 57150"/>
                <a:gd name="connsiteX1" fmla="*/ 495300 w 876300"/>
                <a:gd name="connsiteY1" fmla="*/ 9525 h 57150"/>
                <a:gd name="connsiteX2" fmla="*/ 486957 w 876300"/>
                <a:gd name="connsiteY2" fmla="*/ 19050 h 57150"/>
                <a:gd name="connsiteX3" fmla="*/ 485775 w 876300"/>
                <a:gd name="connsiteY3" fmla="*/ 19050 h 57150"/>
                <a:gd name="connsiteX4" fmla="*/ 390525 w 876300"/>
                <a:gd name="connsiteY4" fmla="*/ 19050 h 57150"/>
                <a:gd name="connsiteX5" fmla="*/ 381000 w 876300"/>
                <a:gd name="connsiteY5" fmla="*/ 10707 h 57150"/>
                <a:gd name="connsiteX6" fmla="*/ 381000 w 876300"/>
                <a:gd name="connsiteY6" fmla="*/ 9525 h 57150"/>
                <a:gd name="connsiteX7" fmla="*/ 381000 w 876300"/>
                <a:gd name="connsiteY7" fmla="*/ 0 h 57150"/>
                <a:gd name="connsiteX8" fmla="*/ 0 w 876300"/>
                <a:gd name="connsiteY8" fmla="*/ 0 h 57150"/>
                <a:gd name="connsiteX9" fmla="*/ 0 w 876300"/>
                <a:gd name="connsiteY9" fmla="*/ 19050 h 57150"/>
                <a:gd name="connsiteX10" fmla="*/ 38100 w 876300"/>
                <a:gd name="connsiteY10" fmla="*/ 57150 h 57150"/>
                <a:gd name="connsiteX11" fmla="*/ 838200 w 876300"/>
                <a:gd name="connsiteY11" fmla="*/ 57150 h 57150"/>
                <a:gd name="connsiteX12" fmla="*/ 876300 w 876300"/>
                <a:gd name="connsiteY12" fmla="*/ 19050 h 57150"/>
                <a:gd name="connsiteX13" fmla="*/ 876300 w 876300"/>
                <a:gd name="connsiteY13" fmla="*/ 0 h 57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876300" h="57150">
                  <a:moveTo>
                    <a:pt x="495300" y="0"/>
                  </a:moveTo>
                  <a:lnTo>
                    <a:pt x="495300" y="9525"/>
                  </a:lnTo>
                  <a:cubicBezTo>
                    <a:pt x="495627" y="14459"/>
                    <a:pt x="491891" y="18723"/>
                    <a:pt x="486957" y="19050"/>
                  </a:cubicBezTo>
                  <a:cubicBezTo>
                    <a:pt x="486564" y="19076"/>
                    <a:pt x="486168" y="19076"/>
                    <a:pt x="485775" y="19050"/>
                  </a:cubicBezTo>
                  <a:lnTo>
                    <a:pt x="390525" y="19050"/>
                  </a:lnTo>
                  <a:cubicBezTo>
                    <a:pt x="385591" y="19377"/>
                    <a:pt x="381327" y="15641"/>
                    <a:pt x="381000" y="10707"/>
                  </a:cubicBezTo>
                  <a:cubicBezTo>
                    <a:pt x="380974" y="10314"/>
                    <a:pt x="380974" y="9918"/>
                    <a:pt x="381000" y="9525"/>
                  </a:cubicBezTo>
                  <a:lnTo>
                    <a:pt x="381000" y="0"/>
                  </a:lnTo>
                  <a:lnTo>
                    <a:pt x="0" y="0"/>
                  </a:lnTo>
                  <a:lnTo>
                    <a:pt x="0" y="19050"/>
                  </a:lnTo>
                  <a:cubicBezTo>
                    <a:pt x="0" y="40092"/>
                    <a:pt x="17058" y="57150"/>
                    <a:pt x="38100" y="57150"/>
                  </a:cubicBezTo>
                  <a:lnTo>
                    <a:pt x="838200" y="57150"/>
                  </a:lnTo>
                  <a:cubicBezTo>
                    <a:pt x="859242" y="57150"/>
                    <a:pt x="876300" y="40092"/>
                    <a:pt x="876300" y="19050"/>
                  </a:cubicBezTo>
                  <a:lnTo>
                    <a:pt x="876300" y="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7" name="Voľný tvar: obrazec 6">
              <a:extLst>
                <a:ext uri="{FF2B5EF4-FFF2-40B4-BE49-F238E27FC236}">
                  <a16:creationId xmlns:a16="http://schemas.microsoft.com/office/drawing/2014/main" id="{A672D826-D7ED-4616-A1E6-C77DEDB74872}"/>
                </a:ext>
              </a:extLst>
            </xdr:cNvPr>
            <xdr:cNvSpPr/>
          </xdr:nvSpPr>
          <xdr:spPr>
            <a:xfrm>
              <a:off x="4624180" y="8519077"/>
              <a:ext cx="266700" cy="266700"/>
            </a:xfrm>
            <a:custGeom>
              <a:avLst/>
              <a:gdLst>
                <a:gd name="connsiteX0" fmla="*/ 133350 w 266700"/>
                <a:gd name="connsiteY0" fmla="*/ 0 h 266700"/>
                <a:gd name="connsiteX1" fmla="*/ 0 w 266700"/>
                <a:gd name="connsiteY1" fmla="*/ 133350 h 266700"/>
                <a:gd name="connsiteX2" fmla="*/ 133350 w 266700"/>
                <a:gd name="connsiteY2" fmla="*/ 266700 h 266700"/>
                <a:gd name="connsiteX3" fmla="*/ 266700 w 266700"/>
                <a:gd name="connsiteY3" fmla="*/ 133350 h 266700"/>
                <a:gd name="connsiteX4" fmla="*/ 133350 w 266700"/>
                <a:gd name="connsiteY4" fmla="*/ 0 h 266700"/>
                <a:gd name="connsiteX5" fmla="*/ 142875 w 266700"/>
                <a:gd name="connsiteY5" fmla="*/ 142875 h 266700"/>
                <a:gd name="connsiteX6" fmla="*/ 186595 w 266700"/>
                <a:gd name="connsiteY6" fmla="*/ 142875 h 266700"/>
                <a:gd name="connsiteX7" fmla="*/ 142875 w 266700"/>
                <a:gd name="connsiteY7" fmla="*/ 229648 h 266700"/>
                <a:gd name="connsiteX8" fmla="*/ 142875 w 266700"/>
                <a:gd name="connsiteY8" fmla="*/ 123825 h 266700"/>
                <a:gd name="connsiteX9" fmla="*/ 142875 w 266700"/>
                <a:gd name="connsiteY9" fmla="*/ 36957 h 266700"/>
                <a:gd name="connsiteX10" fmla="*/ 186595 w 266700"/>
                <a:gd name="connsiteY10" fmla="*/ 123825 h 266700"/>
                <a:gd name="connsiteX11" fmla="*/ 123825 w 266700"/>
                <a:gd name="connsiteY11" fmla="*/ 123825 h 266700"/>
                <a:gd name="connsiteX12" fmla="*/ 81534 w 266700"/>
                <a:gd name="connsiteY12" fmla="*/ 123825 h 266700"/>
                <a:gd name="connsiteX13" fmla="*/ 123825 w 266700"/>
                <a:gd name="connsiteY13" fmla="*/ 38100 h 266700"/>
                <a:gd name="connsiteX14" fmla="*/ 123825 w 266700"/>
                <a:gd name="connsiteY14" fmla="*/ 142875 h 266700"/>
                <a:gd name="connsiteX15" fmla="*/ 123825 w 266700"/>
                <a:gd name="connsiteY15" fmla="*/ 228600 h 266700"/>
                <a:gd name="connsiteX16" fmla="*/ 81534 w 266700"/>
                <a:gd name="connsiteY16" fmla="*/ 142875 h 266700"/>
                <a:gd name="connsiteX17" fmla="*/ 62389 w 266700"/>
                <a:gd name="connsiteY17" fmla="*/ 123825 h 266700"/>
                <a:gd name="connsiteX18" fmla="*/ 21622 w 266700"/>
                <a:gd name="connsiteY18" fmla="*/ 123825 h 266700"/>
                <a:gd name="connsiteX19" fmla="*/ 111824 w 266700"/>
                <a:gd name="connsiteY19" fmla="*/ 23336 h 266700"/>
                <a:gd name="connsiteX20" fmla="*/ 62389 w 266700"/>
                <a:gd name="connsiteY20" fmla="*/ 123825 h 266700"/>
                <a:gd name="connsiteX21" fmla="*/ 62389 w 266700"/>
                <a:gd name="connsiteY21" fmla="*/ 142875 h 266700"/>
                <a:gd name="connsiteX22" fmla="*/ 112014 w 266700"/>
                <a:gd name="connsiteY22" fmla="*/ 243459 h 266700"/>
                <a:gd name="connsiteX23" fmla="*/ 21622 w 266700"/>
                <a:gd name="connsiteY23" fmla="*/ 142875 h 266700"/>
                <a:gd name="connsiteX24" fmla="*/ 205740 w 266700"/>
                <a:gd name="connsiteY24" fmla="*/ 142875 h 266700"/>
                <a:gd name="connsiteX25" fmla="*/ 245078 w 266700"/>
                <a:gd name="connsiteY25" fmla="*/ 142875 h 266700"/>
                <a:gd name="connsiteX26" fmla="*/ 156400 w 266700"/>
                <a:gd name="connsiteY26" fmla="*/ 243078 h 266700"/>
                <a:gd name="connsiteX27" fmla="*/ 205740 w 266700"/>
                <a:gd name="connsiteY27" fmla="*/ 142875 h 266700"/>
                <a:gd name="connsiteX28" fmla="*/ 205740 w 266700"/>
                <a:gd name="connsiteY28" fmla="*/ 123825 h 266700"/>
                <a:gd name="connsiteX29" fmla="*/ 156686 w 266700"/>
                <a:gd name="connsiteY29" fmla="*/ 23717 h 266700"/>
                <a:gd name="connsiteX30" fmla="*/ 245078 w 266700"/>
                <a:gd name="connsiteY30" fmla="*/ 123825 h 266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</a:cxnLst>
              <a:rect l="l" t="t" r="r" b="b"/>
              <a:pathLst>
                <a:path w="266700" h="266700">
                  <a:moveTo>
                    <a:pt x="133350" y="0"/>
                  </a:moveTo>
                  <a:cubicBezTo>
                    <a:pt x="59703" y="0"/>
                    <a:pt x="0" y="59703"/>
                    <a:pt x="0" y="133350"/>
                  </a:cubicBezTo>
                  <a:cubicBezTo>
                    <a:pt x="0" y="206997"/>
                    <a:pt x="59703" y="266700"/>
                    <a:pt x="133350" y="266700"/>
                  </a:cubicBezTo>
                  <a:cubicBezTo>
                    <a:pt x="206997" y="266700"/>
                    <a:pt x="266700" y="206997"/>
                    <a:pt x="266700" y="133350"/>
                  </a:cubicBezTo>
                  <a:cubicBezTo>
                    <a:pt x="266700" y="59703"/>
                    <a:pt x="206997" y="0"/>
                    <a:pt x="133350" y="0"/>
                  </a:cubicBezTo>
                  <a:close/>
                  <a:moveTo>
                    <a:pt x="142875" y="142875"/>
                  </a:moveTo>
                  <a:lnTo>
                    <a:pt x="186595" y="142875"/>
                  </a:lnTo>
                  <a:cubicBezTo>
                    <a:pt x="181616" y="175711"/>
                    <a:pt x="166302" y="206107"/>
                    <a:pt x="142875" y="229648"/>
                  </a:cubicBezTo>
                  <a:close/>
                  <a:moveTo>
                    <a:pt x="142875" y="123825"/>
                  </a:moveTo>
                  <a:lnTo>
                    <a:pt x="142875" y="36957"/>
                  </a:lnTo>
                  <a:cubicBezTo>
                    <a:pt x="166326" y="60520"/>
                    <a:pt x="181642" y="90952"/>
                    <a:pt x="186595" y="123825"/>
                  </a:cubicBezTo>
                  <a:close/>
                  <a:moveTo>
                    <a:pt x="123825" y="123825"/>
                  </a:moveTo>
                  <a:lnTo>
                    <a:pt x="81534" y="123825"/>
                  </a:lnTo>
                  <a:cubicBezTo>
                    <a:pt x="86271" y="91515"/>
                    <a:pt x="101069" y="61520"/>
                    <a:pt x="123825" y="38100"/>
                  </a:cubicBezTo>
                  <a:close/>
                  <a:moveTo>
                    <a:pt x="123825" y="142875"/>
                  </a:moveTo>
                  <a:lnTo>
                    <a:pt x="123825" y="228600"/>
                  </a:lnTo>
                  <a:cubicBezTo>
                    <a:pt x="101112" y="205149"/>
                    <a:pt x="86320" y="175170"/>
                    <a:pt x="81534" y="142875"/>
                  </a:cubicBezTo>
                  <a:close/>
                  <a:moveTo>
                    <a:pt x="62389" y="123825"/>
                  </a:moveTo>
                  <a:lnTo>
                    <a:pt x="21622" y="123825"/>
                  </a:lnTo>
                  <a:cubicBezTo>
                    <a:pt x="25850" y="73933"/>
                    <a:pt x="62676" y="32908"/>
                    <a:pt x="111824" y="23336"/>
                  </a:cubicBezTo>
                  <a:cubicBezTo>
                    <a:pt x="84670" y="50432"/>
                    <a:pt x="67282" y="85777"/>
                    <a:pt x="62389" y="123825"/>
                  </a:cubicBezTo>
                  <a:close/>
                  <a:moveTo>
                    <a:pt x="62389" y="142875"/>
                  </a:moveTo>
                  <a:cubicBezTo>
                    <a:pt x="67286" y="180988"/>
                    <a:pt x="84748" y="216382"/>
                    <a:pt x="112014" y="243459"/>
                  </a:cubicBezTo>
                  <a:cubicBezTo>
                    <a:pt x="62794" y="233894"/>
                    <a:pt x="25894" y="192834"/>
                    <a:pt x="21622" y="142875"/>
                  </a:cubicBezTo>
                  <a:close/>
                  <a:moveTo>
                    <a:pt x="205740" y="142875"/>
                  </a:moveTo>
                  <a:lnTo>
                    <a:pt x="245078" y="142875"/>
                  </a:lnTo>
                  <a:cubicBezTo>
                    <a:pt x="240907" y="192201"/>
                    <a:pt x="204854" y="232941"/>
                    <a:pt x="156400" y="243078"/>
                  </a:cubicBezTo>
                  <a:cubicBezTo>
                    <a:pt x="183540" y="216099"/>
                    <a:pt x="200903" y="180836"/>
                    <a:pt x="205740" y="142875"/>
                  </a:cubicBezTo>
                  <a:close/>
                  <a:moveTo>
                    <a:pt x="205740" y="123825"/>
                  </a:moveTo>
                  <a:cubicBezTo>
                    <a:pt x="200864" y="85963"/>
                    <a:pt x="183619" y="50771"/>
                    <a:pt x="156686" y="23717"/>
                  </a:cubicBezTo>
                  <a:cubicBezTo>
                    <a:pt x="204996" y="33955"/>
                    <a:pt x="240902" y="74620"/>
                    <a:pt x="245078" y="123825"/>
                  </a:cubicBez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289560</xdr:colOff>
      <xdr:row>44</xdr:row>
      <xdr:rowOff>53340</xdr:rowOff>
    </xdr:from>
    <xdr:to>
      <xdr:col>5</xdr:col>
      <xdr:colOff>734833</xdr:colOff>
      <xdr:row>50</xdr:row>
      <xdr:rowOff>33020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63ACEA25-0DA2-4B17-A5A0-746C3482A67C}"/>
            </a:ext>
          </a:extLst>
        </xdr:cNvPr>
        <xdr:cNvGrpSpPr>
          <a:grpSpLocks noChangeAspect="1"/>
        </xdr:cNvGrpSpPr>
      </xdr:nvGrpSpPr>
      <xdr:grpSpPr>
        <a:xfrm>
          <a:off x="289560" y="8404860"/>
          <a:ext cx="6480313" cy="1031240"/>
          <a:chOff x="0" y="7673009"/>
          <a:chExt cx="6480313" cy="1031240"/>
        </a:xfrm>
      </xdr:grpSpPr>
      <xdr:grpSp>
        <xdr:nvGrpSpPr>
          <xdr:cNvPr id="3" name="Skupina 2">
            <a:extLst>
              <a:ext uri="{FF2B5EF4-FFF2-40B4-BE49-F238E27FC236}">
                <a16:creationId xmlns:a16="http://schemas.microsoft.com/office/drawing/2014/main" id="{4CCBCD33-CECC-4794-AEFF-2BD5A78E89C5}"/>
              </a:ext>
            </a:extLst>
          </xdr:cNvPr>
          <xdr:cNvGrpSpPr/>
        </xdr:nvGrpSpPr>
        <xdr:grpSpPr>
          <a:xfrm>
            <a:off x="0" y="7673009"/>
            <a:ext cx="6480313" cy="1031240"/>
            <a:chOff x="0" y="7673009"/>
            <a:chExt cx="6480313" cy="1031240"/>
          </a:xfrm>
        </xdr:grpSpPr>
        <xdr:sp macro="" textlink="">
          <xdr:nvSpPr>
            <xdr:cNvPr id="8" name="Textové pole 2">
              <a:extLst>
                <a:ext uri="{FF2B5EF4-FFF2-40B4-BE49-F238E27FC236}">
                  <a16:creationId xmlns:a16="http://schemas.microsoft.com/office/drawing/2014/main" id="{847BB414-B9A6-4656-A62A-739267E92D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7673009"/>
              <a:ext cx="6480313" cy="103124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2250440" algn="l"/>
                  <a:tab pos="4951095" algn="l"/>
                </a:tabLst>
              </a:pPr>
              <a:r>
                <a:rPr lang="sk-SK" sz="1100" i="1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RK EL-Tech s. r. o. 	IČO: 52 664 619 	Obchodný register 	   +421 (0)903 885 719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Pod kaštieľom 627/9	DIČ: 2121115458	Okresný súd Trenčín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knazek.r@rkeltech.sk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018 41 Dubnica nad Váhom	IČ DPH: SK2121115458	oddiel: Sro, vložka č. 39102/R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http://www.rkeltech.sk</a:t>
              </a: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	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9" name="Rovná spojnica 8">
              <a:extLst>
                <a:ext uri="{FF2B5EF4-FFF2-40B4-BE49-F238E27FC236}">
                  <a16:creationId xmlns:a16="http://schemas.microsoft.com/office/drawing/2014/main" id="{379C6F1F-CEEF-466C-8328-016D16E386EA}"/>
                </a:ext>
              </a:extLst>
            </xdr:cNvPr>
            <xdr:cNvCxnSpPr/>
          </xdr:nvCxnSpPr>
          <xdr:spPr>
            <a:xfrm>
              <a:off x="81641" y="7796758"/>
              <a:ext cx="6332411" cy="245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10" name="Grafický objekt 2" descr="E-mail">
              <a:extLst>
                <a:ext uri="{FF2B5EF4-FFF2-40B4-BE49-F238E27FC236}">
                  <a16:creationId xmlns:a16="http://schemas.microsoft.com/office/drawing/2014/main" id="{D63AE4C9-DDF1-4281-BD77-7BE32D228516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691270" y="8222974"/>
              <a:ext cx="179705" cy="179705"/>
            </a:xfrm>
            <a:prstGeom prst="rect">
              <a:avLst/>
            </a:prstGeom>
          </xdr:spPr>
        </xdr:pic>
        <xdr:pic>
          <xdr:nvPicPr>
            <xdr:cNvPr id="11" name="Grafický objekt 3" descr="Telefón">
              <a:extLst>
                <a:ext uri="{FF2B5EF4-FFF2-40B4-BE49-F238E27FC236}">
                  <a16:creationId xmlns:a16="http://schemas.microsoft.com/office/drawing/2014/main" id="{422A056F-F613-4754-B671-77181A9BAF50}"/>
                </a:ext>
              </a:extLst>
            </xdr:cNvPr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4691270" y="7997687"/>
              <a:ext cx="179705" cy="179705"/>
            </a:xfrm>
            <a:prstGeom prst="rect">
              <a:avLst/>
            </a:prstGeom>
          </xdr:spPr>
        </xdr:pic>
      </xdr:grpSp>
      <xdr:grpSp>
        <xdr:nvGrpSpPr>
          <xdr:cNvPr id="4" name="Grafický objekt 27" descr="Internet">
            <a:extLst>
              <a:ext uri="{FF2B5EF4-FFF2-40B4-BE49-F238E27FC236}">
                <a16:creationId xmlns:a16="http://schemas.microsoft.com/office/drawing/2014/main" id="{4144C4D1-78AF-40CF-9848-EBFA520D19C6}"/>
              </a:ext>
            </a:extLst>
          </xdr:cNvPr>
          <xdr:cNvGrpSpPr>
            <a:grpSpLocks noChangeAspect="1"/>
          </xdr:cNvGrpSpPr>
        </xdr:nvGrpSpPr>
        <xdr:grpSpPr>
          <a:xfrm>
            <a:off x="4678017" y="8421757"/>
            <a:ext cx="216000" cy="216000"/>
            <a:chOff x="4300330" y="8242852"/>
            <a:chExt cx="914400" cy="914400"/>
          </a:xfrm>
        </xdr:grpSpPr>
        <xdr:sp macro="" textlink="">
          <xdr:nvSpPr>
            <xdr:cNvPr id="5" name="Voľný tvar: obrazec 4">
              <a:extLst>
                <a:ext uri="{FF2B5EF4-FFF2-40B4-BE49-F238E27FC236}">
                  <a16:creationId xmlns:a16="http://schemas.microsoft.com/office/drawing/2014/main" id="{3B550CC4-0BA3-443C-B7F8-1E353969D4C2}"/>
                </a:ext>
              </a:extLst>
            </xdr:cNvPr>
            <xdr:cNvSpPr/>
          </xdr:nvSpPr>
          <xdr:spPr>
            <a:xfrm>
              <a:off x="4433680" y="8433352"/>
              <a:ext cx="647700" cy="438150"/>
            </a:xfrm>
            <a:custGeom>
              <a:avLst/>
              <a:gdLst>
                <a:gd name="connsiteX0" fmla="*/ 590550 w 647700"/>
                <a:gd name="connsiteY0" fmla="*/ 381000 h 438150"/>
                <a:gd name="connsiteX1" fmla="*/ 57150 w 647700"/>
                <a:gd name="connsiteY1" fmla="*/ 381000 h 438150"/>
                <a:gd name="connsiteX2" fmla="*/ 57150 w 647700"/>
                <a:gd name="connsiteY2" fmla="*/ 57150 h 438150"/>
                <a:gd name="connsiteX3" fmla="*/ 590550 w 647700"/>
                <a:gd name="connsiteY3" fmla="*/ 57150 h 438150"/>
                <a:gd name="connsiteX4" fmla="*/ 647700 w 647700"/>
                <a:gd name="connsiteY4" fmla="*/ 38100 h 438150"/>
                <a:gd name="connsiteX5" fmla="*/ 609600 w 647700"/>
                <a:gd name="connsiteY5" fmla="*/ 0 h 438150"/>
                <a:gd name="connsiteX6" fmla="*/ 38100 w 647700"/>
                <a:gd name="connsiteY6" fmla="*/ 0 h 438150"/>
                <a:gd name="connsiteX7" fmla="*/ 0 w 647700"/>
                <a:gd name="connsiteY7" fmla="*/ 38100 h 438150"/>
                <a:gd name="connsiteX8" fmla="*/ 0 w 647700"/>
                <a:gd name="connsiteY8" fmla="*/ 438150 h 438150"/>
                <a:gd name="connsiteX9" fmla="*/ 647700 w 647700"/>
                <a:gd name="connsiteY9" fmla="*/ 438150 h 438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647700" h="438150">
                  <a:moveTo>
                    <a:pt x="590550" y="381000"/>
                  </a:moveTo>
                  <a:lnTo>
                    <a:pt x="57150" y="381000"/>
                  </a:lnTo>
                  <a:lnTo>
                    <a:pt x="57150" y="57150"/>
                  </a:lnTo>
                  <a:lnTo>
                    <a:pt x="590550" y="57150"/>
                  </a:lnTo>
                  <a:close/>
                  <a:moveTo>
                    <a:pt x="647700" y="38100"/>
                  </a:moveTo>
                  <a:cubicBezTo>
                    <a:pt x="647700" y="17058"/>
                    <a:pt x="630642" y="0"/>
                    <a:pt x="609600" y="0"/>
                  </a:cubicBezTo>
                  <a:lnTo>
                    <a:pt x="38100" y="0"/>
                  </a:lnTo>
                  <a:cubicBezTo>
                    <a:pt x="17058" y="0"/>
                    <a:pt x="0" y="17058"/>
                    <a:pt x="0" y="38100"/>
                  </a:cubicBezTo>
                  <a:lnTo>
                    <a:pt x="0" y="438150"/>
                  </a:lnTo>
                  <a:lnTo>
                    <a:pt x="647700" y="43815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6" name="Voľný tvar: obrazec 5">
              <a:extLst>
                <a:ext uri="{FF2B5EF4-FFF2-40B4-BE49-F238E27FC236}">
                  <a16:creationId xmlns:a16="http://schemas.microsoft.com/office/drawing/2014/main" id="{57493CAB-9752-4ED8-9F92-3C5B7CF181A6}"/>
                </a:ext>
              </a:extLst>
            </xdr:cNvPr>
            <xdr:cNvSpPr/>
          </xdr:nvSpPr>
          <xdr:spPr>
            <a:xfrm>
              <a:off x="4319380" y="8909602"/>
              <a:ext cx="876300" cy="57150"/>
            </a:xfrm>
            <a:custGeom>
              <a:avLst/>
              <a:gdLst>
                <a:gd name="connsiteX0" fmla="*/ 495300 w 876300"/>
                <a:gd name="connsiteY0" fmla="*/ 0 h 57150"/>
                <a:gd name="connsiteX1" fmla="*/ 495300 w 876300"/>
                <a:gd name="connsiteY1" fmla="*/ 9525 h 57150"/>
                <a:gd name="connsiteX2" fmla="*/ 486957 w 876300"/>
                <a:gd name="connsiteY2" fmla="*/ 19050 h 57150"/>
                <a:gd name="connsiteX3" fmla="*/ 485775 w 876300"/>
                <a:gd name="connsiteY3" fmla="*/ 19050 h 57150"/>
                <a:gd name="connsiteX4" fmla="*/ 390525 w 876300"/>
                <a:gd name="connsiteY4" fmla="*/ 19050 h 57150"/>
                <a:gd name="connsiteX5" fmla="*/ 381000 w 876300"/>
                <a:gd name="connsiteY5" fmla="*/ 10707 h 57150"/>
                <a:gd name="connsiteX6" fmla="*/ 381000 w 876300"/>
                <a:gd name="connsiteY6" fmla="*/ 9525 h 57150"/>
                <a:gd name="connsiteX7" fmla="*/ 381000 w 876300"/>
                <a:gd name="connsiteY7" fmla="*/ 0 h 57150"/>
                <a:gd name="connsiteX8" fmla="*/ 0 w 876300"/>
                <a:gd name="connsiteY8" fmla="*/ 0 h 57150"/>
                <a:gd name="connsiteX9" fmla="*/ 0 w 876300"/>
                <a:gd name="connsiteY9" fmla="*/ 19050 h 57150"/>
                <a:gd name="connsiteX10" fmla="*/ 38100 w 876300"/>
                <a:gd name="connsiteY10" fmla="*/ 57150 h 57150"/>
                <a:gd name="connsiteX11" fmla="*/ 838200 w 876300"/>
                <a:gd name="connsiteY11" fmla="*/ 57150 h 57150"/>
                <a:gd name="connsiteX12" fmla="*/ 876300 w 876300"/>
                <a:gd name="connsiteY12" fmla="*/ 19050 h 57150"/>
                <a:gd name="connsiteX13" fmla="*/ 876300 w 876300"/>
                <a:gd name="connsiteY13" fmla="*/ 0 h 57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876300" h="57150">
                  <a:moveTo>
                    <a:pt x="495300" y="0"/>
                  </a:moveTo>
                  <a:lnTo>
                    <a:pt x="495300" y="9525"/>
                  </a:lnTo>
                  <a:cubicBezTo>
                    <a:pt x="495627" y="14459"/>
                    <a:pt x="491891" y="18723"/>
                    <a:pt x="486957" y="19050"/>
                  </a:cubicBezTo>
                  <a:cubicBezTo>
                    <a:pt x="486564" y="19076"/>
                    <a:pt x="486168" y="19076"/>
                    <a:pt x="485775" y="19050"/>
                  </a:cubicBezTo>
                  <a:lnTo>
                    <a:pt x="390525" y="19050"/>
                  </a:lnTo>
                  <a:cubicBezTo>
                    <a:pt x="385591" y="19377"/>
                    <a:pt x="381327" y="15641"/>
                    <a:pt x="381000" y="10707"/>
                  </a:cubicBezTo>
                  <a:cubicBezTo>
                    <a:pt x="380974" y="10314"/>
                    <a:pt x="380974" y="9918"/>
                    <a:pt x="381000" y="9525"/>
                  </a:cubicBezTo>
                  <a:lnTo>
                    <a:pt x="381000" y="0"/>
                  </a:lnTo>
                  <a:lnTo>
                    <a:pt x="0" y="0"/>
                  </a:lnTo>
                  <a:lnTo>
                    <a:pt x="0" y="19050"/>
                  </a:lnTo>
                  <a:cubicBezTo>
                    <a:pt x="0" y="40092"/>
                    <a:pt x="17058" y="57150"/>
                    <a:pt x="38100" y="57150"/>
                  </a:cubicBezTo>
                  <a:lnTo>
                    <a:pt x="838200" y="57150"/>
                  </a:lnTo>
                  <a:cubicBezTo>
                    <a:pt x="859242" y="57150"/>
                    <a:pt x="876300" y="40092"/>
                    <a:pt x="876300" y="19050"/>
                  </a:cubicBezTo>
                  <a:lnTo>
                    <a:pt x="876300" y="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7" name="Voľný tvar: obrazec 6">
              <a:extLst>
                <a:ext uri="{FF2B5EF4-FFF2-40B4-BE49-F238E27FC236}">
                  <a16:creationId xmlns:a16="http://schemas.microsoft.com/office/drawing/2014/main" id="{18D3D832-249F-4060-864F-6B00E854DACC}"/>
                </a:ext>
              </a:extLst>
            </xdr:cNvPr>
            <xdr:cNvSpPr/>
          </xdr:nvSpPr>
          <xdr:spPr>
            <a:xfrm>
              <a:off x="4624180" y="8519077"/>
              <a:ext cx="266700" cy="266700"/>
            </a:xfrm>
            <a:custGeom>
              <a:avLst/>
              <a:gdLst>
                <a:gd name="connsiteX0" fmla="*/ 133350 w 266700"/>
                <a:gd name="connsiteY0" fmla="*/ 0 h 266700"/>
                <a:gd name="connsiteX1" fmla="*/ 0 w 266700"/>
                <a:gd name="connsiteY1" fmla="*/ 133350 h 266700"/>
                <a:gd name="connsiteX2" fmla="*/ 133350 w 266700"/>
                <a:gd name="connsiteY2" fmla="*/ 266700 h 266700"/>
                <a:gd name="connsiteX3" fmla="*/ 266700 w 266700"/>
                <a:gd name="connsiteY3" fmla="*/ 133350 h 266700"/>
                <a:gd name="connsiteX4" fmla="*/ 133350 w 266700"/>
                <a:gd name="connsiteY4" fmla="*/ 0 h 266700"/>
                <a:gd name="connsiteX5" fmla="*/ 142875 w 266700"/>
                <a:gd name="connsiteY5" fmla="*/ 142875 h 266700"/>
                <a:gd name="connsiteX6" fmla="*/ 186595 w 266700"/>
                <a:gd name="connsiteY6" fmla="*/ 142875 h 266700"/>
                <a:gd name="connsiteX7" fmla="*/ 142875 w 266700"/>
                <a:gd name="connsiteY7" fmla="*/ 229648 h 266700"/>
                <a:gd name="connsiteX8" fmla="*/ 142875 w 266700"/>
                <a:gd name="connsiteY8" fmla="*/ 123825 h 266700"/>
                <a:gd name="connsiteX9" fmla="*/ 142875 w 266700"/>
                <a:gd name="connsiteY9" fmla="*/ 36957 h 266700"/>
                <a:gd name="connsiteX10" fmla="*/ 186595 w 266700"/>
                <a:gd name="connsiteY10" fmla="*/ 123825 h 266700"/>
                <a:gd name="connsiteX11" fmla="*/ 123825 w 266700"/>
                <a:gd name="connsiteY11" fmla="*/ 123825 h 266700"/>
                <a:gd name="connsiteX12" fmla="*/ 81534 w 266700"/>
                <a:gd name="connsiteY12" fmla="*/ 123825 h 266700"/>
                <a:gd name="connsiteX13" fmla="*/ 123825 w 266700"/>
                <a:gd name="connsiteY13" fmla="*/ 38100 h 266700"/>
                <a:gd name="connsiteX14" fmla="*/ 123825 w 266700"/>
                <a:gd name="connsiteY14" fmla="*/ 142875 h 266700"/>
                <a:gd name="connsiteX15" fmla="*/ 123825 w 266700"/>
                <a:gd name="connsiteY15" fmla="*/ 228600 h 266700"/>
                <a:gd name="connsiteX16" fmla="*/ 81534 w 266700"/>
                <a:gd name="connsiteY16" fmla="*/ 142875 h 266700"/>
                <a:gd name="connsiteX17" fmla="*/ 62389 w 266700"/>
                <a:gd name="connsiteY17" fmla="*/ 123825 h 266700"/>
                <a:gd name="connsiteX18" fmla="*/ 21622 w 266700"/>
                <a:gd name="connsiteY18" fmla="*/ 123825 h 266700"/>
                <a:gd name="connsiteX19" fmla="*/ 111824 w 266700"/>
                <a:gd name="connsiteY19" fmla="*/ 23336 h 266700"/>
                <a:gd name="connsiteX20" fmla="*/ 62389 w 266700"/>
                <a:gd name="connsiteY20" fmla="*/ 123825 h 266700"/>
                <a:gd name="connsiteX21" fmla="*/ 62389 w 266700"/>
                <a:gd name="connsiteY21" fmla="*/ 142875 h 266700"/>
                <a:gd name="connsiteX22" fmla="*/ 112014 w 266700"/>
                <a:gd name="connsiteY22" fmla="*/ 243459 h 266700"/>
                <a:gd name="connsiteX23" fmla="*/ 21622 w 266700"/>
                <a:gd name="connsiteY23" fmla="*/ 142875 h 266700"/>
                <a:gd name="connsiteX24" fmla="*/ 205740 w 266700"/>
                <a:gd name="connsiteY24" fmla="*/ 142875 h 266700"/>
                <a:gd name="connsiteX25" fmla="*/ 245078 w 266700"/>
                <a:gd name="connsiteY25" fmla="*/ 142875 h 266700"/>
                <a:gd name="connsiteX26" fmla="*/ 156400 w 266700"/>
                <a:gd name="connsiteY26" fmla="*/ 243078 h 266700"/>
                <a:gd name="connsiteX27" fmla="*/ 205740 w 266700"/>
                <a:gd name="connsiteY27" fmla="*/ 142875 h 266700"/>
                <a:gd name="connsiteX28" fmla="*/ 205740 w 266700"/>
                <a:gd name="connsiteY28" fmla="*/ 123825 h 266700"/>
                <a:gd name="connsiteX29" fmla="*/ 156686 w 266700"/>
                <a:gd name="connsiteY29" fmla="*/ 23717 h 266700"/>
                <a:gd name="connsiteX30" fmla="*/ 245078 w 266700"/>
                <a:gd name="connsiteY30" fmla="*/ 123825 h 266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</a:cxnLst>
              <a:rect l="l" t="t" r="r" b="b"/>
              <a:pathLst>
                <a:path w="266700" h="266700">
                  <a:moveTo>
                    <a:pt x="133350" y="0"/>
                  </a:moveTo>
                  <a:cubicBezTo>
                    <a:pt x="59703" y="0"/>
                    <a:pt x="0" y="59703"/>
                    <a:pt x="0" y="133350"/>
                  </a:cubicBezTo>
                  <a:cubicBezTo>
                    <a:pt x="0" y="206997"/>
                    <a:pt x="59703" y="266700"/>
                    <a:pt x="133350" y="266700"/>
                  </a:cubicBezTo>
                  <a:cubicBezTo>
                    <a:pt x="206997" y="266700"/>
                    <a:pt x="266700" y="206997"/>
                    <a:pt x="266700" y="133350"/>
                  </a:cubicBezTo>
                  <a:cubicBezTo>
                    <a:pt x="266700" y="59703"/>
                    <a:pt x="206997" y="0"/>
                    <a:pt x="133350" y="0"/>
                  </a:cubicBezTo>
                  <a:close/>
                  <a:moveTo>
                    <a:pt x="142875" y="142875"/>
                  </a:moveTo>
                  <a:lnTo>
                    <a:pt x="186595" y="142875"/>
                  </a:lnTo>
                  <a:cubicBezTo>
                    <a:pt x="181616" y="175711"/>
                    <a:pt x="166302" y="206107"/>
                    <a:pt x="142875" y="229648"/>
                  </a:cubicBezTo>
                  <a:close/>
                  <a:moveTo>
                    <a:pt x="142875" y="123825"/>
                  </a:moveTo>
                  <a:lnTo>
                    <a:pt x="142875" y="36957"/>
                  </a:lnTo>
                  <a:cubicBezTo>
                    <a:pt x="166326" y="60520"/>
                    <a:pt x="181642" y="90952"/>
                    <a:pt x="186595" y="123825"/>
                  </a:cubicBezTo>
                  <a:close/>
                  <a:moveTo>
                    <a:pt x="123825" y="123825"/>
                  </a:moveTo>
                  <a:lnTo>
                    <a:pt x="81534" y="123825"/>
                  </a:lnTo>
                  <a:cubicBezTo>
                    <a:pt x="86271" y="91515"/>
                    <a:pt x="101069" y="61520"/>
                    <a:pt x="123825" y="38100"/>
                  </a:cubicBezTo>
                  <a:close/>
                  <a:moveTo>
                    <a:pt x="123825" y="142875"/>
                  </a:moveTo>
                  <a:lnTo>
                    <a:pt x="123825" y="228600"/>
                  </a:lnTo>
                  <a:cubicBezTo>
                    <a:pt x="101112" y="205149"/>
                    <a:pt x="86320" y="175170"/>
                    <a:pt x="81534" y="142875"/>
                  </a:cubicBezTo>
                  <a:close/>
                  <a:moveTo>
                    <a:pt x="62389" y="123825"/>
                  </a:moveTo>
                  <a:lnTo>
                    <a:pt x="21622" y="123825"/>
                  </a:lnTo>
                  <a:cubicBezTo>
                    <a:pt x="25850" y="73933"/>
                    <a:pt x="62676" y="32908"/>
                    <a:pt x="111824" y="23336"/>
                  </a:cubicBezTo>
                  <a:cubicBezTo>
                    <a:pt x="84670" y="50432"/>
                    <a:pt x="67282" y="85777"/>
                    <a:pt x="62389" y="123825"/>
                  </a:cubicBezTo>
                  <a:close/>
                  <a:moveTo>
                    <a:pt x="62389" y="142875"/>
                  </a:moveTo>
                  <a:cubicBezTo>
                    <a:pt x="67286" y="180988"/>
                    <a:pt x="84748" y="216382"/>
                    <a:pt x="112014" y="243459"/>
                  </a:cubicBezTo>
                  <a:cubicBezTo>
                    <a:pt x="62794" y="233894"/>
                    <a:pt x="25894" y="192834"/>
                    <a:pt x="21622" y="142875"/>
                  </a:cubicBezTo>
                  <a:close/>
                  <a:moveTo>
                    <a:pt x="205740" y="142875"/>
                  </a:moveTo>
                  <a:lnTo>
                    <a:pt x="245078" y="142875"/>
                  </a:lnTo>
                  <a:cubicBezTo>
                    <a:pt x="240907" y="192201"/>
                    <a:pt x="204854" y="232941"/>
                    <a:pt x="156400" y="243078"/>
                  </a:cubicBezTo>
                  <a:cubicBezTo>
                    <a:pt x="183540" y="216099"/>
                    <a:pt x="200903" y="180836"/>
                    <a:pt x="205740" y="142875"/>
                  </a:cubicBezTo>
                  <a:close/>
                  <a:moveTo>
                    <a:pt x="205740" y="123825"/>
                  </a:moveTo>
                  <a:cubicBezTo>
                    <a:pt x="200864" y="85963"/>
                    <a:pt x="183619" y="50771"/>
                    <a:pt x="156686" y="23717"/>
                  </a:cubicBezTo>
                  <a:cubicBezTo>
                    <a:pt x="204996" y="33955"/>
                    <a:pt x="240902" y="74620"/>
                    <a:pt x="245078" y="123825"/>
                  </a:cubicBez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45</xdr:row>
      <xdr:rowOff>7620</xdr:rowOff>
    </xdr:from>
    <xdr:to>
      <xdr:col>5</xdr:col>
      <xdr:colOff>651013</xdr:colOff>
      <xdr:row>50</xdr:row>
      <xdr:rowOff>162560</xdr:rowOff>
    </xdr:to>
    <xdr:grpSp>
      <xdr:nvGrpSpPr>
        <xdr:cNvPr id="12" name="Skupina 11">
          <a:extLst>
            <a:ext uri="{FF2B5EF4-FFF2-40B4-BE49-F238E27FC236}">
              <a16:creationId xmlns:a16="http://schemas.microsoft.com/office/drawing/2014/main" id="{E554E14E-9AE9-48C9-8F6A-A3CBC5145320}"/>
            </a:ext>
          </a:extLst>
        </xdr:cNvPr>
        <xdr:cNvGrpSpPr/>
      </xdr:nvGrpSpPr>
      <xdr:grpSpPr>
        <a:xfrm>
          <a:off x="0" y="8298180"/>
          <a:ext cx="6480313" cy="1031240"/>
          <a:chOff x="0" y="7673009"/>
          <a:chExt cx="6480313" cy="1031240"/>
        </a:xfrm>
      </xdr:grpSpPr>
      <xdr:grpSp>
        <xdr:nvGrpSpPr>
          <xdr:cNvPr id="13" name="Skupina 12">
            <a:extLst>
              <a:ext uri="{FF2B5EF4-FFF2-40B4-BE49-F238E27FC236}">
                <a16:creationId xmlns:a16="http://schemas.microsoft.com/office/drawing/2014/main" id="{5374D447-68B2-415B-ADFE-D8D5B468D056}"/>
              </a:ext>
            </a:extLst>
          </xdr:cNvPr>
          <xdr:cNvGrpSpPr/>
        </xdr:nvGrpSpPr>
        <xdr:grpSpPr>
          <a:xfrm>
            <a:off x="0" y="7673009"/>
            <a:ext cx="6480313" cy="1031240"/>
            <a:chOff x="0" y="7673009"/>
            <a:chExt cx="6480313" cy="1031240"/>
          </a:xfrm>
        </xdr:grpSpPr>
        <xdr:sp macro="" textlink="">
          <xdr:nvSpPr>
            <xdr:cNvPr id="18" name="Textové pole 2">
              <a:extLst>
                <a:ext uri="{FF2B5EF4-FFF2-40B4-BE49-F238E27FC236}">
                  <a16:creationId xmlns:a16="http://schemas.microsoft.com/office/drawing/2014/main" id="{19AA4867-4C24-49C9-8783-1CD928EB5BE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7673009"/>
              <a:ext cx="6480313" cy="103124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2250440" algn="l"/>
                  <a:tab pos="4951095" algn="l"/>
                </a:tabLst>
              </a:pPr>
              <a:r>
                <a:rPr lang="sk-SK" sz="1100" i="1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RK EL-Tech s. r. o. 	IČO: 52 664 619 	Obchodný register 	   +421 (0)903 885 719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Pod kaštieľom 627/9	DIČ: 2121115458	Okresný súd Trenčín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knazek.r@rkeltech.sk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018 41 Dubnica nad Váhom	IČ DPH: SK2121115458	oddiel: Sro, vložka č. 39102/R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http://www.rkeltech.sk</a:t>
              </a: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	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19" name="Rovná spojnica 18">
              <a:extLst>
                <a:ext uri="{FF2B5EF4-FFF2-40B4-BE49-F238E27FC236}">
                  <a16:creationId xmlns:a16="http://schemas.microsoft.com/office/drawing/2014/main" id="{CDE89D81-EF04-4973-BCE4-3F6DC7582C1B}"/>
                </a:ext>
              </a:extLst>
            </xdr:cNvPr>
            <xdr:cNvCxnSpPr/>
          </xdr:nvCxnSpPr>
          <xdr:spPr>
            <a:xfrm>
              <a:off x="81641" y="7796758"/>
              <a:ext cx="6332411" cy="245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20" name="Grafický objekt 2" descr="E-mail">
              <a:extLst>
                <a:ext uri="{FF2B5EF4-FFF2-40B4-BE49-F238E27FC236}">
                  <a16:creationId xmlns:a16="http://schemas.microsoft.com/office/drawing/2014/main" id="{2FF0EBD9-BF51-4DD9-99D0-04FAC1EA171C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691270" y="8222974"/>
              <a:ext cx="179705" cy="179705"/>
            </a:xfrm>
            <a:prstGeom prst="rect">
              <a:avLst/>
            </a:prstGeom>
          </xdr:spPr>
        </xdr:pic>
        <xdr:pic>
          <xdr:nvPicPr>
            <xdr:cNvPr id="21" name="Grafický objekt 3" descr="Telefón">
              <a:extLst>
                <a:ext uri="{FF2B5EF4-FFF2-40B4-BE49-F238E27FC236}">
                  <a16:creationId xmlns:a16="http://schemas.microsoft.com/office/drawing/2014/main" id="{F1F770C2-DFA2-4972-B6EE-DF67AAFEE9A8}"/>
                </a:ext>
              </a:extLst>
            </xdr:cNvPr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4691270" y="7997687"/>
              <a:ext cx="179705" cy="179705"/>
            </a:xfrm>
            <a:prstGeom prst="rect">
              <a:avLst/>
            </a:prstGeom>
          </xdr:spPr>
        </xdr:pic>
      </xdr:grpSp>
      <xdr:grpSp>
        <xdr:nvGrpSpPr>
          <xdr:cNvPr id="14" name="Grafický objekt 27" descr="Internet">
            <a:extLst>
              <a:ext uri="{FF2B5EF4-FFF2-40B4-BE49-F238E27FC236}">
                <a16:creationId xmlns:a16="http://schemas.microsoft.com/office/drawing/2014/main" id="{66EB5A97-51D5-4827-A5F6-191B2BA5CE0E}"/>
              </a:ext>
            </a:extLst>
          </xdr:cNvPr>
          <xdr:cNvGrpSpPr>
            <a:grpSpLocks noChangeAspect="1"/>
          </xdr:cNvGrpSpPr>
        </xdr:nvGrpSpPr>
        <xdr:grpSpPr>
          <a:xfrm>
            <a:off x="4678017" y="8421757"/>
            <a:ext cx="216000" cy="216000"/>
            <a:chOff x="4300330" y="8242852"/>
            <a:chExt cx="914400" cy="914400"/>
          </a:xfrm>
        </xdr:grpSpPr>
        <xdr:sp macro="" textlink="">
          <xdr:nvSpPr>
            <xdr:cNvPr id="15" name="Voľný tvar: obrazec 14">
              <a:extLst>
                <a:ext uri="{FF2B5EF4-FFF2-40B4-BE49-F238E27FC236}">
                  <a16:creationId xmlns:a16="http://schemas.microsoft.com/office/drawing/2014/main" id="{E4D5CD72-23E8-401F-893F-DA6568685B4D}"/>
                </a:ext>
              </a:extLst>
            </xdr:cNvPr>
            <xdr:cNvSpPr/>
          </xdr:nvSpPr>
          <xdr:spPr>
            <a:xfrm>
              <a:off x="4433680" y="8433352"/>
              <a:ext cx="647700" cy="438150"/>
            </a:xfrm>
            <a:custGeom>
              <a:avLst/>
              <a:gdLst>
                <a:gd name="connsiteX0" fmla="*/ 590550 w 647700"/>
                <a:gd name="connsiteY0" fmla="*/ 381000 h 438150"/>
                <a:gd name="connsiteX1" fmla="*/ 57150 w 647700"/>
                <a:gd name="connsiteY1" fmla="*/ 381000 h 438150"/>
                <a:gd name="connsiteX2" fmla="*/ 57150 w 647700"/>
                <a:gd name="connsiteY2" fmla="*/ 57150 h 438150"/>
                <a:gd name="connsiteX3" fmla="*/ 590550 w 647700"/>
                <a:gd name="connsiteY3" fmla="*/ 57150 h 438150"/>
                <a:gd name="connsiteX4" fmla="*/ 647700 w 647700"/>
                <a:gd name="connsiteY4" fmla="*/ 38100 h 438150"/>
                <a:gd name="connsiteX5" fmla="*/ 609600 w 647700"/>
                <a:gd name="connsiteY5" fmla="*/ 0 h 438150"/>
                <a:gd name="connsiteX6" fmla="*/ 38100 w 647700"/>
                <a:gd name="connsiteY6" fmla="*/ 0 h 438150"/>
                <a:gd name="connsiteX7" fmla="*/ 0 w 647700"/>
                <a:gd name="connsiteY7" fmla="*/ 38100 h 438150"/>
                <a:gd name="connsiteX8" fmla="*/ 0 w 647700"/>
                <a:gd name="connsiteY8" fmla="*/ 438150 h 438150"/>
                <a:gd name="connsiteX9" fmla="*/ 647700 w 647700"/>
                <a:gd name="connsiteY9" fmla="*/ 438150 h 438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647700" h="438150">
                  <a:moveTo>
                    <a:pt x="590550" y="381000"/>
                  </a:moveTo>
                  <a:lnTo>
                    <a:pt x="57150" y="381000"/>
                  </a:lnTo>
                  <a:lnTo>
                    <a:pt x="57150" y="57150"/>
                  </a:lnTo>
                  <a:lnTo>
                    <a:pt x="590550" y="57150"/>
                  </a:lnTo>
                  <a:close/>
                  <a:moveTo>
                    <a:pt x="647700" y="38100"/>
                  </a:moveTo>
                  <a:cubicBezTo>
                    <a:pt x="647700" y="17058"/>
                    <a:pt x="630642" y="0"/>
                    <a:pt x="609600" y="0"/>
                  </a:cubicBezTo>
                  <a:lnTo>
                    <a:pt x="38100" y="0"/>
                  </a:lnTo>
                  <a:cubicBezTo>
                    <a:pt x="17058" y="0"/>
                    <a:pt x="0" y="17058"/>
                    <a:pt x="0" y="38100"/>
                  </a:cubicBezTo>
                  <a:lnTo>
                    <a:pt x="0" y="438150"/>
                  </a:lnTo>
                  <a:lnTo>
                    <a:pt x="647700" y="43815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16" name="Voľný tvar: obrazec 15">
              <a:extLst>
                <a:ext uri="{FF2B5EF4-FFF2-40B4-BE49-F238E27FC236}">
                  <a16:creationId xmlns:a16="http://schemas.microsoft.com/office/drawing/2014/main" id="{F4F50CE7-6C64-4092-AEE0-FF87253CB15A}"/>
                </a:ext>
              </a:extLst>
            </xdr:cNvPr>
            <xdr:cNvSpPr/>
          </xdr:nvSpPr>
          <xdr:spPr>
            <a:xfrm>
              <a:off x="4319380" y="8909602"/>
              <a:ext cx="876300" cy="57150"/>
            </a:xfrm>
            <a:custGeom>
              <a:avLst/>
              <a:gdLst>
                <a:gd name="connsiteX0" fmla="*/ 495300 w 876300"/>
                <a:gd name="connsiteY0" fmla="*/ 0 h 57150"/>
                <a:gd name="connsiteX1" fmla="*/ 495300 w 876300"/>
                <a:gd name="connsiteY1" fmla="*/ 9525 h 57150"/>
                <a:gd name="connsiteX2" fmla="*/ 486957 w 876300"/>
                <a:gd name="connsiteY2" fmla="*/ 19050 h 57150"/>
                <a:gd name="connsiteX3" fmla="*/ 485775 w 876300"/>
                <a:gd name="connsiteY3" fmla="*/ 19050 h 57150"/>
                <a:gd name="connsiteX4" fmla="*/ 390525 w 876300"/>
                <a:gd name="connsiteY4" fmla="*/ 19050 h 57150"/>
                <a:gd name="connsiteX5" fmla="*/ 381000 w 876300"/>
                <a:gd name="connsiteY5" fmla="*/ 10707 h 57150"/>
                <a:gd name="connsiteX6" fmla="*/ 381000 w 876300"/>
                <a:gd name="connsiteY6" fmla="*/ 9525 h 57150"/>
                <a:gd name="connsiteX7" fmla="*/ 381000 w 876300"/>
                <a:gd name="connsiteY7" fmla="*/ 0 h 57150"/>
                <a:gd name="connsiteX8" fmla="*/ 0 w 876300"/>
                <a:gd name="connsiteY8" fmla="*/ 0 h 57150"/>
                <a:gd name="connsiteX9" fmla="*/ 0 w 876300"/>
                <a:gd name="connsiteY9" fmla="*/ 19050 h 57150"/>
                <a:gd name="connsiteX10" fmla="*/ 38100 w 876300"/>
                <a:gd name="connsiteY10" fmla="*/ 57150 h 57150"/>
                <a:gd name="connsiteX11" fmla="*/ 838200 w 876300"/>
                <a:gd name="connsiteY11" fmla="*/ 57150 h 57150"/>
                <a:gd name="connsiteX12" fmla="*/ 876300 w 876300"/>
                <a:gd name="connsiteY12" fmla="*/ 19050 h 57150"/>
                <a:gd name="connsiteX13" fmla="*/ 876300 w 876300"/>
                <a:gd name="connsiteY13" fmla="*/ 0 h 57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876300" h="57150">
                  <a:moveTo>
                    <a:pt x="495300" y="0"/>
                  </a:moveTo>
                  <a:lnTo>
                    <a:pt x="495300" y="9525"/>
                  </a:lnTo>
                  <a:cubicBezTo>
                    <a:pt x="495627" y="14459"/>
                    <a:pt x="491891" y="18723"/>
                    <a:pt x="486957" y="19050"/>
                  </a:cubicBezTo>
                  <a:cubicBezTo>
                    <a:pt x="486564" y="19076"/>
                    <a:pt x="486168" y="19076"/>
                    <a:pt x="485775" y="19050"/>
                  </a:cubicBezTo>
                  <a:lnTo>
                    <a:pt x="390525" y="19050"/>
                  </a:lnTo>
                  <a:cubicBezTo>
                    <a:pt x="385591" y="19377"/>
                    <a:pt x="381327" y="15641"/>
                    <a:pt x="381000" y="10707"/>
                  </a:cubicBezTo>
                  <a:cubicBezTo>
                    <a:pt x="380974" y="10314"/>
                    <a:pt x="380974" y="9918"/>
                    <a:pt x="381000" y="9525"/>
                  </a:cubicBezTo>
                  <a:lnTo>
                    <a:pt x="381000" y="0"/>
                  </a:lnTo>
                  <a:lnTo>
                    <a:pt x="0" y="0"/>
                  </a:lnTo>
                  <a:lnTo>
                    <a:pt x="0" y="19050"/>
                  </a:lnTo>
                  <a:cubicBezTo>
                    <a:pt x="0" y="40092"/>
                    <a:pt x="17058" y="57150"/>
                    <a:pt x="38100" y="57150"/>
                  </a:cubicBezTo>
                  <a:lnTo>
                    <a:pt x="838200" y="57150"/>
                  </a:lnTo>
                  <a:cubicBezTo>
                    <a:pt x="859242" y="57150"/>
                    <a:pt x="876300" y="40092"/>
                    <a:pt x="876300" y="19050"/>
                  </a:cubicBezTo>
                  <a:lnTo>
                    <a:pt x="876300" y="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17" name="Voľný tvar: obrazec 16">
              <a:extLst>
                <a:ext uri="{FF2B5EF4-FFF2-40B4-BE49-F238E27FC236}">
                  <a16:creationId xmlns:a16="http://schemas.microsoft.com/office/drawing/2014/main" id="{C86F6C86-AA84-4782-84ED-0EC838FDEE07}"/>
                </a:ext>
              </a:extLst>
            </xdr:cNvPr>
            <xdr:cNvSpPr/>
          </xdr:nvSpPr>
          <xdr:spPr>
            <a:xfrm>
              <a:off x="4624180" y="8519077"/>
              <a:ext cx="266700" cy="266700"/>
            </a:xfrm>
            <a:custGeom>
              <a:avLst/>
              <a:gdLst>
                <a:gd name="connsiteX0" fmla="*/ 133350 w 266700"/>
                <a:gd name="connsiteY0" fmla="*/ 0 h 266700"/>
                <a:gd name="connsiteX1" fmla="*/ 0 w 266700"/>
                <a:gd name="connsiteY1" fmla="*/ 133350 h 266700"/>
                <a:gd name="connsiteX2" fmla="*/ 133350 w 266700"/>
                <a:gd name="connsiteY2" fmla="*/ 266700 h 266700"/>
                <a:gd name="connsiteX3" fmla="*/ 266700 w 266700"/>
                <a:gd name="connsiteY3" fmla="*/ 133350 h 266700"/>
                <a:gd name="connsiteX4" fmla="*/ 133350 w 266700"/>
                <a:gd name="connsiteY4" fmla="*/ 0 h 266700"/>
                <a:gd name="connsiteX5" fmla="*/ 142875 w 266700"/>
                <a:gd name="connsiteY5" fmla="*/ 142875 h 266700"/>
                <a:gd name="connsiteX6" fmla="*/ 186595 w 266700"/>
                <a:gd name="connsiteY6" fmla="*/ 142875 h 266700"/>
                <a:gd name="connsiteX7" fmla="*/ 142875 w 266700"/>
                <a:gd name="connsiteY7" fmla="*/ 229648 h 266700"/>
                <a:gd name="connsiteX8" fmla="*/ 142875 w 266700"/>
                <a:gd name="connsiteY8" fmla="*/ 123825 h 266700"/>
                <a:gd name="connsiteX9" fmla="*/ 142875 w 266700"/>
                <a:gd name="connsiteY9" fmla="*/ 36957 h 266700"/>
                <a:gd name="connsiteX10" fmla="*/ 186595 w 266700"/>
                <a:gd name="connsiteY10" fmla="*/ 123825 h 266700"/>
                <a:gd name="connsiteX11" fmla="*/ 123825 w 266700"/>
                <a:gd name="connsiteY11" fmla="*/ 123825 h 266700"/>
                <a:gd name="connsiteX12" fmla="*/ 81534 w 266700"/>
                <a:gd name="connsiteY12" fmla="*/ 123825 h 266700"/>
                <a:gd name="connsiteX13" fmla="*/ 123825 w 266700"/>
                <a:gd name="connsiteY13" fmla="*/ 38100 h 266700"/>
                <a:gd name="connsiteX14" fmla="*/ 123825 w 266700"/>
                <a:gd name="connsiteY14" fmla="*/ 142875 h 266700"/>
                <a:gd name="connsiteX15" fmla="*/ 123825 w 266700"/>
                <a:gd name="connsiteY15" fmla="*/ 228600 h 266700"/>
                <a:gd name="connsiteX16" fmla="*/ 81534 w 266700"/>
                <a:gd name="connsiteY16" fmla="*/ 142875 h 266700"/>
                <a:gd name="connsiteX17" fmla="*/ 62389 w 266700"/>
                <a:gd name="connsiteY17" fmla="*/ 123825 h 266700"/>
                <a:gd name="connsiteX18" fmla="*/ 21622 w 266700"/>
                <a:gd name="connsiteY18" fmla="*/ 123825 h 266700"/>
                <a:gd name="connsiteX19" fmla="*/ 111824 w 266700"/>
                <a:gd name="connsiteY19" fmla="*/ 23336 h 266700"/>
                <a:gd name="connsiteX20" fmla="*/ 62389 w 266700"/>
                <a:gd name="connsiteY20" fmla="*/ 123825 h 266700"/>
                <a:gd name="connsiteX21" fmla="*/ 62389 w 266700"/>
                <a:gd name="connsiteY21" fmla="*/ 142875 h 266700"/>
                <a:gd name="connsiteX22" fmla="*/ 112014 w 266700"/>
                <a:gd name="connsiteY22" fmla="*/ 243459 h 266700"/>
                <a:gd name="connsiteX23" fmla="*/ 21622 w 266700"/>
                <a:gd name="connsiteY23" fmla="*/ 142875 h 266700"/>
                <a:gd name="connsiteX24" fmla="*/ 205740 w 266700"/>
                <a:gd name="connsiteY24" fmla="*/ 142875 h 266700"/>
                <a:gd name="connsiteX25" fmla="*/ 245078 w 266700"/>
                <a:gd name="connsiteY25" fmla="*/ 142875 h 266700"/>
                <a:gd name="connsiteX26" fmla="*/ 156400 w 266700"/>
                <a:gd name="connsiteY26" fmla="*/ 243078 h 266700"/>
                <a:gd name="connsiteX27" fmla="*/ 205740 w 266700"/>
                <a:gd name="connsiteY27" fmla="*/ 142875 h 266700"/>
                <a:gd name="connsiteX28" fmla="*/ 205740 w 266700"/>
                <a:gd name="connsiteY28" fmla="*/ 123825 h 266700"/>
                <a:gd name="connsiteX29" fmla="*/ 156686 w 266700"/>
                <a:gd name="connsiteY29" fmla="*/ 23717 h 266700"/>
                <a:gd name="connsiteX30" fmla="*/ 245078 w 266700"/>
                <a:gd name="connsiteY30" fmla="*/ 123825 h 266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</a:cxnLst>
              <a:rect l="l" t="t" r="r" b="b"/>
              <a:pathLst>
                <a:path w="266700" h="266700">
                  <a:moveTo>
                    <a:pt x="133350" y="0"/>
                  </a:moveTo>
                  <a:cubicBezTo>
                    <a:pt x="59703" y="0"/>
                    <a:pt x="0" y="59703"/>
                    <a:pt x="0" y="133350"/>
                  </a:cubicBezTo>
                  <a:cubicBezTo>
                    <a:pt x="0" y="206997"/>
                    <a:pt x="59703" y="266700"/>
                    <a:pt x="133350" y="266700"/>
                  </a:cubicBezTo>
                  <a:cubicBezTo>
                    <a:pt x="206997" y="266700"/>
                    <a:pt x="266700" y="206997"/>
                    <a:pt x="266700" y="133350"/>
                  </a:cubicBezTo>
                  <a:cubicBezTo>
                    <a:pt x="266700" y="59703"/>
                    <a:pt x="206997" y="0"/>
                    <a:pt x="133350" y="0"/>
                  </a:cubicBezTo>
                  <a:close/>
                  <a:moveTo>
                    <a:pt x="142875" y="142875"/>
                  </a:moveTo>
                  <a:lnTo>
                    <a:pt x="186595" y="142875"/>
                  </a:lnTo>
                  <a:cubicBezTo>
                    <a:pt x="181616" y="175711"/>
                    <a:pt x="166302" y="206107"/>
                    <a:pt x="142875" y="229648"/>
                  </a:cubicBezTo>
                  <a:close/>
                  <a:moveTo>
                    <a:pt x="142875" y="123825"/>
                  </a:moveTo>
                  <a:lnTo>
                    <a:pt x="142875" y="36957"/>
                  </a:lnTo>
                  <a:cubicBezTo>
                    <a:pt x="166326" y="60520"/>
                    <a:pt x="181642" y="90952"/>
                    <a:pt x="186595" y="123825"/>
                  </a:cubicBezTo>
                  <a:close/>
                  <a:moveTo>
                    <a:pt x="123825" y="123825"/>
                  </a:moveTo>
                  <a:lnTo>
                    <a:pt x="81534" y="123825"/>
                  </a:lnTo>
                  <a:cubicBezTo>
                    <a:pt x="86271" y="91515"/>
                    <a:pt x="101069" y="61520"/>
                    <a:pt x="123825" y="38100"/>
                  </a:cubicBezTo>
                  <a:close/>
                  <a:moveTo>
                    <a:pt x="123825" y="142875"/>
                  </a:moveTo>
                  <a:lnTo>
                    <a:pt x="123825" y="228600"/>
                  </a:lnTo>
                  <a:cubicBezTo>
                    <a:pt x="101112" y="205149"/>
                    <a:pt x="86320" y="175170"/>
                    <a:pt x="81534" y="142875"/>
                  </a:cubicBezTo>
                  <a:close/>
                  <a:moveTo>
                    <a:pt x="62389" y="123825"/>
                  </a:moveTo>
                  <a:lnTo>
                    <a:pt x="21622" y="123825"/>
                  </a:lnTo>
                  <a:cubicBezTo>
                    <a:pt x="25850" y="73933"/>
                    <a:pt x="62676" y="32908"/>
                    <a:pt x="111824" y="23336"/>
                  </a:cubicBezTo>
                  <a:cubicBezTo>
                    <a:pt x="84670" y="50432"/>
                    <a:pt x="67282" y="85777"/>
                    <a:pt x="62389" y="123825"/>
                  </a:cubicBezTo>
                  <a:close/>
                  <a:moveTo>
                    <a:pt x="62389" y="142875"/>
                  </a:moveTo>
                  <a:cubicBezTo>
                    <a:pt x="67286" y="180988"/>
                    <a:pt x="84748" y="216382"/>
                    <a:pt x="112014" y="243459"/>
                  </a:cubicBezTo>
                  <a:cubicBezTo>
                    <a:pt x="62794" y="233894"/>
                    <a:pt x="25894" y="192834"/>
                    <a:pt x="21622" y="142875"/>
                  </a:cubicBezTo>
                  <a:close/>
                  <a:moveTo>
                    <a:pt x="205740" y="142875"/>
                  </a:moveTo>
                  <a:lnTo>
                    <a:pt x="245078" y="142875"/>
                  </a:lnTo>
                  <a:cubicBezTo>
                    <a:pt x="240907" y="192201"/>
                    <a:pt x="204854" y="232941"/>
                    <a:pt x="156400" y="243078"/>
                  </a:cubicBezTo>
                  <a:cubicBezTo>
                    <a:pt x="183540" y="216099"/>
                    <a:pt x="200903" y="180836"/>
                    <a:pt x="205740" y="142875"/>
                  </a:cubicBezTo>
                  <a:close/>
                  <a:moveTo>
                    <a:pt x="205740" y="123825"/>
                  </a:moveTo>
                  <a:cubicBezTo>
                    <a:pt x="200864" y="85963"/>
                    <a:pt x="183619" y="50771"/>
                    <a:pt x="156686" y="23717"/>
                  </a:cubicBezTo>
                  <a:cubicBezTo>
                    <a:pt x="204996" y="33955"/>
                    <a:pt x="240902" y="74620"/>
                    <a:pt x="245078" y="123825"/>
                  </a:cubicBez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259080</xdr:colOff>
      <xdr:row>44</xdr:row>
      <xdr:rowOff>22860</xdr:rowOff>
    </xdr:from>
    <xdr:to>
      <xdr:col>5</xdr:col>
      <xdr:colOff>536713</xdr:colOff>
      <xdr:row>50</xdr:row>
      <xdr:rowOff>2540</xdr:rowOff>
    </xdr:to>
    <xdr:grpSp>
      <xdr:nvGrpSpPr>
        <xdr:cNvPr id="12" name="Skupina 11">
          <a:extLst>
            <a:ext uri="{FF2B5EF4-FFF2-40B4-BE49-F238E27FC236}">
              <a16:creationId xmlns:a16="http://schemas.microsoft.com/office/drawing/2014/main" id="{BB438BB6-40B9-4A12-89B2-0D859E03C8E9}"/>
            </a:ext>
          </a:extLst>
        </xdr:cNvPr>
        <xdr:cNvGrpSpPr/>
      </xdr:nvGrpSpPr>
      <xdr:grpSpPr>
        <a:xfrm>
          <a:off x="259080" y="8321040"/>
          <a:ext cx="6480313" cy="1031240"/>
          <a:chOff x="0" y="7673009"/>
          <a:chExt cx="6480313" cy="1031240"/>
        </a:xfrm>
      </xdr:grpSpPr>
      <xdr:grpSp>
        <xdr:nvGrpSpPr>
          <xdr:cNvPr id="13" name="Skupina 12">
            <a:extLst>
              <a:ext uri="{FF2B5EF4-FFF2-40B4-BE49-F238E27FC236}">
                <a16:creationId xmlns:a16="http://schemas.microsoft.com/office/drawing/2014/main" id="{782F89D8-A394-482E-B4EB-BA9FC6582717}"/>
              </a:ext>
            </a:extLst>
          </xdr:cNvPr>
          <xdr:cNvGrpSpPr/>
        </xdr:nvGrpSpPr>
        <xdr:grpSpPr>
          <a:xfrm>
            <a:off x="0" y="7673009"/>
            <a:ext cx="6480313" cy="1031240"/>
            <a:chOff x="0" y="7673009"/>
            <a:chExt cx="6480313" cy="1031240"/>
          </a:xfrm>
        </xdr:grpSpPr>
        <xdr:sp macro="" textlink="">
          <xdr:nvSpPr>
            <xdr:cNvPr id="18" name="Textové pole 2">
              <a:extLst>
                <a:ext uri="{FF2B5EF4-FFF2-40B4-BE49-F238E27FC236}">
                  <a16:creationId xmlns:a16="http://schemas.microsoft.com/office/drawing/2014/main" id="{BBA2C573-80F9-42BA-BB41-3A4875066EA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7673009"/>
              <a:ext cx="6480313" cy="103124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2250440" algn="l"/>
                  <a:tab pos="4951095" algn="l"/>
                </a:tabLst>
              </a:pPr>
              <a:r>
                <a:rPr lang="sk-SK" sz="1100" i="1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RK EL-Tech s. r. o. 	IČO: 52 664 619 	Obchodný register 	   +421 (0)903 885 719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Pod kaštieľom 627/9	DIČ: 2121115458	Okresný súd Trenčín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knazek.r@rkeltech.sk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018 41 Dubnica nad Váhom	IČ DPH: SK2121115458	oddiel: Sro, vložka č. 39102/R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http://www.rkeltech.sk</a:t>
              </a: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	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19" name="Rovná spojnica 18">
              <a:extLst>
                <a:ext uri="{FF2B5EF4-FFF2-40B4-BE49-F238E27FC236}">
                  <a16:creationId xmlns:a16="http://schemas.microsoft.com/office/drawing/2014/main" id="{98F4FA6A-8DDB-44E9-9149-1BF3E3C8BEC1}"/>
                </a:ext>
              </a:extLst>
            </xdr:cNvPr>
            <xdr:cNvCxnSpPr/>
          </xdr:nvCxnSpPr>
          <xdr:spPr>
            <a:xfrm>
              <a:off x="81641" y="7796758"/>
              <a:ext cx="6332411" cy="245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20" name="Grafický objekt 2" descr="E-mail">
              <a:extLst>
                <a:ext uri="{FF2B5EF4-FFF2-40B4-BE49-F238E27FC236}">
                  <a16:creationId xmlns:a16="http://schemas.microsoft.com/office/drawing/2014/main" id="{D170F773-FBD4-477E-B3EF-C24FDAC08891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691270" y="8222974"/>
              <a:ext cx="179705" cy="179705"/>
            </a:xfrm>
            <a:prstGeom prst="rect">
              <a:avLst/>
            </a:prstGeom>
          </xdr:spPr>
        </xdr:pic>
        <xdr:pic>
          <xdr:nvPicPr>
            <xdr:cNvPr id="21" name="Grafický objekt 3" descr="Telefón">
              <a:extLst>
                <a:ext uri="{FF2B5EF4-FFF2-40B4-BE49-F238E27FC236}">
                  <a16:creationId xmlns:a16="http://schemas.microsoft.com/office/drawing/2014/main" id="{89166232-2912-479C-8E89-24A85E2F802B}"/>
                </a:ext>
              </a:extLst>
            </xdr:cNvPr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4691270" y="7997687"/>
              <a:ext cx="179705" cy="179705"/>
            </a:xfrm>
            <a:prstGeom prst="rect">
              <a:avLst/>
            </a:prstGeom>
          </xdr:spPr>
        </xdr:pic>
      </xdr:grpSp>
      <xdr:grpSp>
        <xdr:nvGrpSpPr>
          <xdr:cNvPr id="14" name="Grafický objekt 27" descr="Internet">
            <a:extLst>
              <a:ext uri="{FF2B5EF4-FFF2-40B4-BE49-F238E27FC236}">
                <a16:creationId xmlns:a16="http://schemas.microsoft.com/office/drawing/2014/main" id="{B3D2F23A-BD78-4AA2-811C-EBCF3A3EEC66}"/>
              </a:ext>
            </a:extLst>
          </xdr:cNvPr>
          <xdr:cNvGrpSpPr>
            <a:grpSpLocks noChangeAspect="1"/>
          </xdr:cNvGrpSpPr>
        </xdr:nvGrpSpPr>
        <xdr:grpSpPr>
          <a:xfrm>
            <a:off x="4678017" y="8421757"/>
            <a:ext cx="216000" cy="216000"/>
            <a:chOff x="4300330" y="8242852"/>
            <a:chExt cx="914400" cy="914400"/>
          </a:xfrm>
        </xdr:grpSpPr>
        <xdr:sp macro="" textlink="">
          <xdr:nvSpPr>
            <xdr:cNvPr id="15" name="Voľný tvar: obrazec 14">
              <a:extLst>
                <a:ext uri="{FF2B5EF4-FFF2-40B4-BE49-F238E27FC236}">
                  <a16:creationId xmlns:a16="http://schemas.microsoft.com/office/drawing/2014/main" id="{B6380596-9658-49A7-856D-1DA80370A69D}"/>
                </a:ext>
              </a:extLst>
            </xdr:cNvPr>
            <xdr:cNvSpPr/>
          </xdr:nvSpPr>
          <xdr:spPr>
            <a:xfrm>
              <a:off x="4433680" y="8433352"/>
              <a:ext cx="647700" cy="438150"/>
            </a:xfrm>
            <a:custGeom>
              <a:avLst/>
              <a:gdLst>
                <a:gd name="connsiteX0" fmla="*/ 590550 w 647700"/>
                <a:gd name="connsiteY0" fmla="*/ 381000 h 438150"/>
                <a:gd name="connsiteX1" fmla="*/ 57150 w 647700"/>
                <a:gd name="connsiteY1" fmla="*/ 381000 h 438150"/>
                <a:gd name="connsiteX2" fmla="*/ 57150 w 647700"/>
                <a:gd name="connsiteY2" fmla="*/ 57150 h 438150"/>
                <a:gd name="connsiteX3" fmla="*/ 590550 w 647700"/>
                <a:gd name="connsiteY3" fmla="*/ 57150 h 438150"/>
                <a:gd name="connsiteX4" fmla="*/ 647700 w 647700"/>
                <a:gd name="connsiteY4" fmla="*/ 38100 h 438150"/>
                <a:gd name="connsiteX5" fmla="*/ 609600 w 647700"/>
                <a:gd name="connsiteY5" fmla="*/ 0 h 438150"/>
                <a:gd name="connsiteX6" fmla="*/ 38100 w 647700"/>
                <a:gd name="connsiteY6" fmla="*/ 0 h 438150"/>
                <a:gd name="connsiteX7" fmla="*/ 0 w 647700"/>
                <a:gd name="connsiteY7" fmla="*/ 38100 h 438150"/>
                <a:gd name="connsiteX8" fmla="*/ 0 w 647700"/>
                <a:gd name="connsiteY8" fmla="*/ 438150 h 438150"/>
                <a:gd name="connsiteX9" fmla="*/ 647700 w 647700"/>
                <a:gd name="connsiteY9" fmla="*/ 438150 h 438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647700" h="438150">
                  <a:moveTo>
                    <a:pt x="590550" y="381000"/>
                  </a:moveTo>
                  <a:lnTo>
                    <a:pt x="57150" y="381000"/>
                  </a:lnTo>
                  <a:lnTo>
                    <a:pt x="57150" y="57150"/>
                  </a:lnTo>
                  <a:lnTo>
                    <a:pt x="590550" y="57150"/>
                  </a:lnTo>
                  <a:close/>
                  <a:moveTo>
                    <a:pt x="647700" y="38100"/>
                  </a:moveTo>
                  <a:cubicBezTo>
                    <a:pt x="647700" y="17058"/>
                    <a:pt x="630642" y="0"/>
                    <a:pt x="609600" y="0"/>
                  </a:cubicBezTo>
                  <a:lnTo>
                    <a:pt x="38100" y="0"/>
                  </a:lnTo>
                  <a:cubicBezTo>
                    <a:pt x="17058" y="0"/>
                    <a:pt x="0" y="17058"/>
                    <a:pt x="0" y="38100"/>
                  </a:cubicBezTo>
                  <a:lnTo>
                    <a:pt x="0" y="438150"/>
                  </a:lnTo>
                  <a:lnTo>
                    <a:pt x="647700" y="43815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16" name="Voľný tvar: obrazec 15">
              <a:extLst>
                <a:ext uri="{FF2B5EF4-FFF2-40B4-BE49-F238E27FC236}">
                  <a16:creationId xmlns:a16="http://schemas.microsoft.com/office/drawing/2014/main" id="{1B25AEAC-CB93-4FB5-9C99-2EF8E5A6D89A}"/>
                </a:ext>
              </a:extLst>
            </xdr:cNvPr>
            <xdr:cNvSpPr/>
          </xdr:nvSpPr>
          <xdr:spPr>
            <a:xfrm>
              <a:off x="4319380" y="8909602"/>
              <a:ext cx="876300" cy="57150"/>
            </a:xfrm>
            <a:custGeom>
              <a:avLst/>
              <a:gdLst>
                <a:gd name="connsiteX0" fmla="*/ 495300 w 876300"/>
                <a:gd name="connsiteY0" fmla="*/ 0 h 57150"/>
                <a:gd name="connsiteX1" fmla="*/ 495300 w 876300"/>
                <a:gd name="connsiteY1" fmla="*/ 9525 h 57150"/>
                <a:gd name="connsiteX2" fmla="*/ 486957 w 876300"/>
                <a:gd name="connsiteY2" fmla="*/ 19050 h 57150"/>
                <a:gd name="connsiteX3" fmla="*/ 485775 w 876300"/>
                <a:gd name="connsiteY3" fmla="*/ 19050 h 57150"/>
                <a:gd name="connsiteX4" fmla="*/ 390525 w 876300"/>
                <a:gd name="connsiteY4" fmla="*/ 19050 h 57150"/>
                <a:gd name="connsiteX5" fmla="*/ 381000 w 876300"/>
                <a:gd name="connsiteY5" fmla="*/ 10707 h 57150"/>
                <a:gd name="connsiteX6" fmla="*/ 381000 w 876300"/>
                <a:gd name="connsiteY6" fmla="*/ 9525 h 57150"/>
                <a:gd name="connsiteX7" fmla="*/ 381000 w 876300"/>
                <a:gd name="connsiteY7" fmla="*/ 0 h 57150"/>
                <a:gd name="connsiteX8" fmla="*/ 0 w 876300"/>
                <a:gd name="connsiteY8" fmla="*/ 0 h 57150"/>
                <a:gd name="connsiteX9" fmla="*/ 0 w 876300"/>
                <a:gd name="connsiteY9" fmla="*/ 19050 h 57150"/>
                <a:gd name="connsiteX10" fmla="*/ 38100 w 876300"/>
                <a:gd name="connsiteY10" fmla="*/ 57150 h 57150"/>
                <a:gd name="connsiteX11" fmla="*/ 838200 w 876300"/>
                <a:gd name="connsiteY11" fmla="*/ 57150 h 57150"/>
                <a:gd name="connsiteX12" fmla="*/ 876300 w 876300"/>
                <a:gd name="connsiteY12" fmla="*/ 19050 h 57150"/>
                <a:gd name="connsiteX13" fmla="*/ 876300 w 876300"/>
                <a:gd name="connsiteY13" fmla="*/ 0 h 57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876300" h="57150">
                  <a:moveTo>
                    <a:pt x="495300" y="0"/>
                  </a:moveTo>
                  <a:lnTo>
                    <a:pt x="495300" y="9525"/>
                  </a:lnTo>
                  <a:cubicBezTo>
                    <a:pt x="495627" y="14459"/>
                    <a:pt x="491891" y="18723"/>
                    <a:pt x="486957" y="19050"/>
                  </a:cubicBezTo>
                  <a:cubicBezTo>
                    <a:pt x="486564" y="19076"/>
                    <a:pt x="486168" y="19076"/>
                    <a:pt x="485775" y="19050"/>
                  </a:cubicBezTo>
                  <a:lnTo>
                    <a:pt x="390525" y="19050"/>
                  </a:lnTo>
                  <a:cubicBezTo>
                    <a:pt x="385591" y="19377"/>
                    <a:pt x="381327" y="15641"/>
                    <a:pt x="381000" y="10707"/>
                  </a:cubicBezTo>
                  <a:cubicBezTo>
                    <a:pt x="380974" y="10314"/>
                    <a:pt x="380974" y="9918"/>
                    <a:pt x="381000" y="9525"/>
                  </a:cubicBezTo>
                  <a:lnTo>
                    <a:pt x="381000" y="0"/>
                  </a:lnTo>
                  <a:lnTo>
                    <a:pt x="0" y="0"/>
                  </a:lnTo>
                  <a:lnTo>
                    <a:pt x="0" y="19050"/>
                  </a:lnTo>
                  <a:cubicBezTo>
                    <a:pt x="0" y="40092"/>
                    <a:pt x="17058" y="57150"/>
                    <a:pt x="38100" y="57150"/>
                  </a:cubicBezTo>
                  <a:lnTo>
                    <a:pt x="838200" y="57150"/>
                  </a:lnTo>
                  <a:cubicBezTo>
                    <a:pt x="859242" y="57150"/>
                    <a:pt x="876300" y="40092"/>
                    <a:pt x="876300" y="19050"/>
                  </a:cubicBezTo>
                  <a:lnTo>
                    <a:pt x="876300" y="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17" name="Voľný tvar: obrazec 16">
              <a:extLst>
                <a:ext uri="{FF2B5EF4-FFF2-40B4-BE49-F238E27FC236}">
                  <a16:creationId xmlns:a16="http://schemas.microsoft.com/office/drawing/2014/main" id="{4910F929-44E3-4D6E-A2F6-190BBC704ACD}"/>
                </a:ext>
              </a:extLst>
            </xdr:cNvPr>
            <xdr:cNvSpPr/>
          </xdr:nvSpPr>
          <xdr:spPr>
            <a:xfrm>
              <a:off x="4624180" y="8519077"/>
              <a:ext cx="266700" cy="266700"/>
            </a:xfrm>
            <a:custGeom>
              <a:avLst/>
              <a:gdLst>
                <a:gd name="connsiteX0" fmla="*/ 133350 w 266700"/>
                <a:gd name="connsiteY0" fmla="*/ 0 h 266700"/>
                <a:gd name="connsiteX1" fmla="*/ 0 w 266700"/>
                <a:gd name="connsiteY1" fmla="*/ 133350 h 266700"/>
                <a:gd name="connsiteX2" fmla="*/ 133350 w 266700"/>
                <a:gd name="connsiteY2" fmla="*/ 266700 h 266700"/>
                <a:gd name="connsiteX3" fmla="*/ 266700 w 266700"/>
                <a:gd name="connsiteY3" fmla="*/ 133350 h 266700"/>
                <a:gd name="connsiteX4" fmla="*/ 133350 w 266700"/>
                <a:gd name="connsiteY4" fmla="*/ 0 h 266700"/>
                <a:gd name="connsiteX5" fmla="*/ 142875 w 266700"/>
                <a:gd name="connsiteY5" fmla="*/ 142875 h 266700"/>
                <a:gd name="connsiteX6" fmla="*/ 186595 w 266700"/>
                <a:gd name="connsiteY6" fmla="*/ 142875 h 266700"/>
                <a:gd name="connsiteX7" fmla="*/ 142875 w 266700"/>
                <a:gd name="connsiteY7" fmla="*/ 229648 h 266700"/>
                <a:gd name="connsiteX8" fmla="*/ 142875 w 266700"/>
                <a:gd name="connsiteY8" fmla="*/ 123825 h 266700"/>
                <a:gd name="connsiteX9" fmla="*/ 142875 w 266700"/>
                <a:gd name="connsiteY9" fmla="*/ 36957 h 266700"/>
                <a:gd name="connsiteX10" fmla="*/ 186595 w 266700"/>
                <a:gd name="connsiteY10" fmla="*/ 123825 h 266700"/>
                <a:gd name="connsiteX11" fmla="*/ 123825 w 266700"/>
                <a:gd name="connsiteY11" fmla="*/ 123825 h 266700"/>
                <a:gd name="connsiteX12" fmla="*/ 81534 w 266700"/>
                <a:gd name="connsiteY12" fmla="*/ 123825 h 266700"/>
                <a:gd name="connsiteX13" fmla="*/ 123825 w 266700"/>
                <a:gd name="connsiteY13" fmla="*/ 38100 h 266700"/>
                <a:gd name="connsiteX14" fmla="*/ 123825 w 266700"/>
                <a:gd name="connsiteY14" fmla="*/ 142875 h 266700"/>
                <a:gd name="connsiteX15" fmla="*/ 123825 w 266700"/>
                <a:gd name="connsiteY15" fmla="*/ 228600 h 266700"/>
                <a:gd name="connsiteX16" fmla="*/ 81534 w 266700"/>
                <a:gd name="connsiteY16" fmla="*/ 142875 h 266700"/>
                <a:gd name="connsiteX17" fmla="*/ 62389 w 266700"/>
                <a:gd name="connsiteY17" fmla="*/ 123825 h 266700"/>
                <a:gd name="connsiteX18" fmla="*/ 21622 w 266700"/>
                <a:gd name="connsiteY18" fmla="*/ 123825 h 266700"/>
                <a:gd name="connsiteX19" fmla="*/ 111824 w 266700"/>
                <a:gd name="connsiteY19" fmla="*/ 23336 h 266700"/>
                <a:gd name="connsiteX20" fmla="*/ 62389 w 266700"/>
                <a:gd name="connsiteY20" fmla="*/ 123825 h 266700"/>
                <a:gd name="connsiteX21" fmla="*/ 62389 w 266700"/>
                <a:gd name="connsiteY21" fmla="*/ 142875 h 266700"/>
                <a:gd name="connsiteX22" fmla="*/ 112014 w 266700"/>
                <a:gd name="connsiteY22" fmla="*/ 243459 h 266700"/>
                <a:gd name="connsiteX23" fmla="*/ 21622 w 266700"/>
                <a:gd name="connsiteY23" fmla="*/ 142875 h 266700"/>
                <a:gd name="connsiteX24" fmla="*/ 205740 w 266700"/>
                <a:gd name="connsiteY24" fmla="*/ 142875 h 266700"/>
                <a:gd name="connsiteX25" fmla="*/ 245078 w 266700"/>
                <a:gd name="connsiteY25" fmla="*/ 142875 h 266700"/>
                <a:gd name="connsiteX26" fmla="*/ 156400 w 266700"/>
                <a:gd name="connsiteY26" fmla="*/ 243078 h 266700"/>
                <a:gd name="connsiteX27" fmla="*/ 205740 w 266700"/>
                <a:gd name="connsiteY27" fmla="*/ 142875 h 266700"/>
                <a:gd name="connsiteX28" fmla="*/ 205740 w 266700"/>
                <a:gd name="connsiteY28" fmla="*/ 123825 h 266700"/>
                <a:gd name="connsiteX29" fmla="*/ 156686 w 266700"/>
                <a:gd name="connsiteY29" fmla="*/ 23717 h 266700"/>
                <a:gd name="connsiteX30" fmla="*/ 245078 w 266700"/>
                <a:gd name="connsiteY30" fmla="*/ 123825 h 266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</a:cxnLst>
              <a:rect l="l" t="t" r="r" b="b"/>
              <a:pathLst>
                <a:path w="266700" h="266700">
                  <a:moveTo>
                    <a:pt x="133350" y="0"/>
                  </a:moveTo>
                  <a:cubicBezTo>
                    <a:pt x="59703" y="0"/>
                    <a:pt x="0" y="59703"/>
                    <a:pt x="0" y="133350"/>
                  </a:cubicBezTo>
                  <a:cubicBezTo>
                    <a:pt x="0" y="206997"/>
                    <a:pt x="59703" y="266700"/>
                    <a:pt x="133350" y="266700"/>
                  </a:cubicBezTo>
                  <a:cubicBezTo>
                    <a:pt x="206997" y="266700"/>
                    <a:pt x="266700" y="206997"/>
                    <a:pt x="266700" y="133350"/>
                  </a:cubicBezTo>
                  <a:cubicBezTo>
                    <a:pt x="266700" y="59703"/>
                    <a:pt x="206997" y="0"/>
                    <a:pt x="133350" y="0"/>
                  </a:cubicBezTo>
                  <a:close/>
                  <a:moveTo>
                    <a:pt x="142875" y="142875"/>
                  </a:moveTo>
                  <a:lnTo>
                    <a:pt x="186595" y="142875"/>
                  </a:lnTo>
                  <a:cubicBezTo>
                    <a:pt x="181616" y="175711"/>
                    <a:pt x="166302" y="206107"/>
                    <a:pt x="142875" y="229648"/>
                  </a:cubicBezTo>
                  <a:close/>
                  <a:moveTo>
                    <a:pt x="142875" y="123825"/>
                  </a:moveTo>
                  <a:lnTo>
                    <a:pt x="142875" y="36957"/>
                  </a:lnTo>
                  <a:cubicBezTo>
                    <a:pt x="166326" y="60520"/>
                    <a:pt x="181642" y="90952"/>
                    <a:pt x="186595" y="123825"/>
                  </a:cubicBezTo>
                  <a:close/>
                  <a:moveTo>
                    <a:pt x="123825" y="123825"/>
                  </a:moveTo>
                  <a:lnTo>
                    <a:pt x="81534" y="123825"/>
                  </a:lnTo>
                  <a:cubicBezTo>
                    <a:pt x="86271" y="91515"/>
                    <a:pt x="101069" y="61520"/>
                    <a:pt x="123825" y="38100"/>
                  </a:cubicBezTo>
                  <a:close/>
                  <a:moveTo>
                    <a:pt x="123825" y="142875"/>
                  </a:moveTo>
                  <a:lnTo>
                    <a:pt x="123825" y="228600"/>
                  </a:lnTo>
                  <a:cubicBezTo>
                    <a:pt x="101112" y="205149"/>
                    <a:pt x="86320" y="175170"/>
                    <a:pt x="81534" y="142875"/>
                  </a:cubicBezTo>
                  <a:close/>
                  <a:moveTo>
                    <a:pt x="62389" y="123825"/>
                  </a:moveTo>
                  <a:lnTo>
                    <a:pt x="21622" y="123825"/>
                  </a:lnTo>
                  <a:cubicBezTo>
                    <a:pt x="25850" y="73933"/>
                    <a:pt x="62676" y="32908"/>
                    <a:pt x="111824" y="23336"/>
                  </a:cubicBezTo>
                  <a:cubicBezTo>
                    <a:pt x="84670" y="50432"/>
                    <a:pt x="67282" y="85777"/>
                    <a:pt x="62389" y="123825"/>
                  </a:cubicBezTo>
                  <a:close/>
                  <a:moveTo>
                    <a:pt x="62389" y="142875"/>
                  </a:moveTo>
                  <a:cubicBezTo>
                    <a:pt x="67286" y="180988"/>
                    <a:pt x="84748" y="216382"/>
                    <a:pt x="112014" y="243459"/>
                  </a:cubicBezTo>
                  <a:cubicBezTo>
                    <a:pt x="62794" y="233894"/>
                    <a:pt x="25894" y="192834"/>
                    <a:pt x="21622" y="142875"/>
                  </a:cubicBezTo>
                  <a:close/>
                  <a:moveTo>
                    <a:pt x="205740" y="142875"/>
                  </a:moveTo>
                  <a:lnTo>
                    <a:pt x="245078" y="142875"/>
                  </a:lnTo>
                  <a:cubicBezTo>
                    <a:pt x="240907" y="192201"/>
                    <a:pt x="204854" y="232941"/>
                    <a:pt x="156400" y="243078"/>
                  </a:cubicBezTo>
                  <a:cubicBezTo>
                    <a:pt x="183540" y="216099"/>
                    <a:pt x="200903" y="180836"/>
                    <a:pt x="205740" y="142875"/>
                  </a:cubicBezTo>
                  <a:close/>
                  <a:moveTo>
                    <a:pt x="205740" y="123825"/>
                  </a:moveTo>
                  <a:cubicBezTo>
                    <a:pt x="200864" y="85963"/>
                    <a:pt x="183619" y="50771"/>
                    <a:pt x="156686" y="23717"/>
                  </a:cubicBezTo>
                  <a:cubicBezTo>
                    <a:pt x="204996" y="33955"/>
                    <a:pt x="240902" y="74620"/>
                    <a:pt x="245078" y="123825"/>
                  </a:cubicBez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39</xdr:row>
      <xdr:rowOff>83820</xdr:rowOff>
    </xdr:from>
    <xdr:to>
      <xdr:col>5</xdr:col>
      <xdr:colOff>673873</xdr:colOff>
      <xdr:row>45</xdr:row>
      <xdr:rowOff>63500</xdr:rowOff>
    </xdr:to>
    <xdr:grpSp>
      <xdr:nvGrpSpPr>
        <xdr:cNvPr id="22" name="Skupina 21">
          <a:extLst>
            <a:ext uri="{FF2B5EF4-FFF2-40B4-BE49-F238E27FC236}">
              <a16:creationId xmlns:a16="http://schemas.microsoft.com/office/drawing/2014/main" id="{E434FD45-9362-483F-8267-ED66E257B7CF}"/>
            </a:ext>
          </a:extLst>
        </xdr:cNvPr>
        <xdr:cNvGrpSpPr/>
      </xdr:nvGrpSpPr>
      <xdr:grpSpPr>
        <a:xfrm>
          <a:off x="91440" y="8488680"/>
          <a:ext cx="6480313" cy="1031240"/>
          <a:chOff x="0" y="7673009"/>
          <a:chExt cx="6480313" cy="1031240"/>
        </a:xfrm>
      </xdr:grpSpPr>
      <xdr:grpSp>
        <xdr:nvGrpSpPr>
          <xdr:cNvPr id="23" name="Skupina 22">
            <a:extLst>
              <a:ext uri="{FF2B5EF4-FFF2-40B4-BE49-F238E27FC236}">
                <a16:creationId xmlns:a16="http://schemas.microsoft.com/office/drawing/2014/main" id="{414F8D7E-DD89-46B1-9FE3-1561D905F9E3}"/>
              </a:ext>
            </a:extLst>
          </xdr:cNvPr>
          <xdr:cNvGrpSpPr/>
        </xdr:nvGrpSpPr>
        <xdr:grpSpPr>
          <a:xfrm>
            <a:off x="0" y="7673009"/>
            <a:ext cx="6480313" cy="1031240"/>
            <a:chOff x="0" y="7673009"/>
            <a:chExt cx="6480313" cy="1031240"/>
          </a:xfrm>
        </xdr:grpSpPr>
        <xdr:sp macro="" textlink="">
          <xdr:nvSpPr>
            <xdr:cNvPr id="28" name="Textové pole 2">
              <a:extLst>
                <a:ext uri="{FF2B5EF4-FFF2-40B4-BE49-F238E27FC236}">
                  <a16:creationId xmlns:a16="http://schemas.microsoft.com/office/drawing/2014/main" id="{E91984BA-ABD4-4B11-9152-4196E466319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7673009"/>
              <a:ext cx="6480313" cy="103124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2250440" algn="l"/>
                  <a:tab pos="4951095" algn="l"/>
                </a:tabLst>
              </a:pPr>
              <a:r>
                <a:rPr lang="sk-SK" sz="1100" i="1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RK EL-Tech s. r. o. 	IČO: 52 664 619 	Obchodný register 	   +421 (0)903 885 719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Pod kaštieľom 627/9	DIČ: 2121115458	Okresný súd Trenčín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knazek.r@rkeltech.sk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018 41 Dubnica nad Váhom	IČ DPH: SK2121115458	oddiel: Sro, vložka č. 39102/R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http://www.rkeltech.sk</a:t>
              </a: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	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29" name="Rovná spojnica 28">
              <a:extLst>
                <a:ext uri="{FF2B5EF4-FFF2-40B4-BE49-F238E27FC236}">
                  <a16:creationId xmlns:a16="http://schemas.microsoft.com/office/drawing/2014/main" id="{DC9904E4-DC05-4AE6-ABDE-C9E44D929A1F}"/>
                </a:ext>
              </a:extLst>
            </xdr:cNvPr>
            <xdr:cNvCxnSpPr/>
          </xdr:nvCxnSpPr>
          <xdr:spPr>
            <a:xfrm>
              <a:off x="81641" y="7796758"/>
              <a:ext cx="6332411" cy="245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30" name="Grafický objekt 2" descr="E-mail">
              <a:extLst>
                <a:ext uri="{FF2B5EF4-FFF2-40B4-BE49-F238E27FC236}">
                  <a16:creationId xmlns:a16="http://schemas.microsoft.com/office/drawing/2014/main" id="{DC187E39-25C6-4DBF-A88C-D54C2E8884B5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691270" y="8222974"/>
              <a:ext cx="179705" cy="179705"/>
            </a:xfrm>
            <a:prstGeom prst="rect">
              <a:avLst/>
            </a:prstGeom>
          </xdr:spPr>
        </xdr:pic>
        <xdr:pic>
          <xdr:nvPicPr>
            <xdr:cNvPr id="31" name="Grafický objekt 3" descr="Telefón">
              <a:extLst>
                <a:ext uri="{FF2B5EF4-FFF2-40B4-BE49-F238E27FC236}">
                  <a16:creationId xmlns:a16="http://schemas.microsoft.com/office/drawing/2014/main" id="{49DF4EE9-3DA2-41FE-B52B-FE090DF0FCA7}"/>
                </a:ext>
              </a:extLst>
            </xdr:cNvPr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4691270" y="7997687"/>
              <a:ext cx="179705" cy="179705"/>
            </a:xfrm>
            <a:prstGeom prst="rect">
              <a:avLst/>
            </a:prstGeom>
          </xdr:spPr>
        </xdr:pic>
      </xdr:grpSp>
      <xdr:grpSp>
        <xdr:nvGrpSpPr>
          <xdr:cNvPr id="24" name="Grafický objekt 27" descr="Internet">
            <a:extLst>
              <a:ext uri="{FF2B5EF4-FFF2-40B4-BE49-F238E27FC236}">
                <a16:creationId xmlns:a16="http://schemas.microsoft.com/office/drawing/2014/main" id="{35422CB3-AA58-4952-963C-9D1F4804365F}"/>
              </a:ext>
            </a:extLst>
          </xdr:cNvPr>
          <xdr:cNvGrpSpPr>
            <a:grpSpLocks noChangeAspect="1"/>
          </xdr:cNvGrpSpPr>
        </xdr:nvGrpSpPr>
        <xdr:grpSpPr>
          <a:xfrm>
            <a:off x="4678017" y="8421757"/>
            <a:ext cx="216000" cy="216000"/>
            <a:chOff x="4300330" y="8242852"/>
            <a:chExt cx="914400" cy="914400"/>
          </a:xfrm>
        </xdr:grpSpPr>
        <xdr:sp macro="" textlink="">
          <xdr:nvSpPr>
            <xdr:cNvPr id="25" name="Voľný tvar: obrazec 24">
              <a:extLst>
                <a:ext uri="{FF2B5EF4-FFF2-40B4-BE49-F238E27FC236}">
                  <a16:creationId xmlns:a16="http://schemas.microsoft.com/office/drawing/2014/main" id="{7418CE49-759A-4C51-B49F-8D944C0FBA12}"/>
                </a:ext>
              </a:extLst>
            </xdr:cNvPr>
            <xdr:cNvSpPr/>
          </xdr:nvSpPr>
          <xdr:spPr>
            <a:xfrm>
              <a:off x="4433680" y="8433352"/>
              <a:ext cx="647700" cy="438150"/>
            </a:xfrm>
            <a:custGeom>
              <a:avLst/>
              <a:gdLst>
                <a:gd name="connsiteX0" fmla="*/ 590550 w 647700"/>
                <a:gd name="connsiteY0" fmla="*/ 381000 h 438150"/>
                <a:gd name="connsiteX1" fmla="*/ 57150 w 647700"/>
                <a:gd name="connsiteY1" fmla="*/ 381000 h 438150"/>
                <a:gd name="connsiteX2" fmla="*/ 57150 w 647700"/>
                <a:gd name="connsiteY2" fmla="*/ 57150 h 438150"/>
                <a:gd name="connsiteX3" fmla="*/ 590550 w 647700"/>
                <a:gd name="connsiteY3" fmla="*/ 57150 h 438150"/>
                <a:gd name="connsiteX4" fmla="*/ 647700 w 647700"/>
                <a:gd name="connsiteY4" fmla="*/ 38100 h 438150"/>
                <a:gd name="connsiteX5" fmla="*/ 609600 w 647700"/>
                <a:gd name="connsiteY5" fmla="*/ 0 h 438150"/>
                <a:gd name="connsiteX6" fmla="*/ 38100 w 647700"/>
                <a:gd name="connsiteY6" fmla="*/ 0 h 438150"/>
                <a:gd name="connsiteX7" fmla="*/ 0 w 647700"/>
                <a:gd name="connsiteY7" fmla="*/ 38100 h 438150"/>
                <a:gd name="connsiteX8" fmla="*/ 0 w 647700"/>
                <a:gd name="connsiteY8" fmla="*/ 438150 h 438150"/>
                <a:gd name="connsiteX9" fmla="*/ 647700 w 647700"/>
                <a:gd name="connsiteY9" fmla="*/ 438150 h 438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647700" h="438150">
                  <a:moveTo>
                    <a:pt x="590550" y="381000"/>
                  </a:moveTo>
                  <a:lnTo>
                    <a:pt x="57150" y="381000"/>
                  </a:lnTo>
                  <a:lnTo>
                    <a:pt x="57150" y="57150"/>
                  </a:lnTo>
                  <a:lnTo>
                    <a:pt x="590550" y="57150"/>
                  </a:lnTo>
                  <a:close/>
                  <a:moveTo>
                    <a:pt x="647700" y="38100"/>
                  </a:moveTo>
                  <a:cubicBezTo>
                    <a:pt x="647700" y="17058"/>
                    <a:pt x="630642" y="0"/>
                    <a:pt x="609600" y="0"/>
                  </a:cubicBezTo>
                  <a:lnTo>
                    <a:pt x="38100" y="0"/>
                  </a:lnTo>
                  <a:cubicBezTo>
                    <a:pt x="17058" y="0"/>
                    <a:pt x="0" y="17058"/>
                    <a:pt x="0" y="38100"/>
                  </a:cubicBezTo>
                  <a:lnTo>
                    <a:pt x="0" y="438150"/>
                  </a:lnTo>
                  <a:lnTo>
                    <a:pt x="647700" y="43815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26" name="Voľný tvar: obrazec 25">
              <a:extLst>
                <a:ext uri="{FF2B5EF4-FFF2-40B4-BE49-F238E27FC236}">
                  <a16:creationId xmlns:a16="http://schemas.microsoft.com/office/drawing/2014/main" id="{EBBF9396-CF7D-4F39-9E4A-5802ACD8A7E5}"/>
                </a:ext>
              </a:extLst>
            </xdr:cNvPr>
            <xdr:cNvSpPr/>
          </xdr:nvSpPr>
          <xdr:spPr>
            <a:xfrm>
              <a:off x="4319380" y="8909602"/>
              <a:ext cx="876300" cy="57150"/>
            </a:xfrm>
            <a:custGeom>
              <a:avLst/>
              <a:gdLst>
                <a:gd name="connsiteX0" fmla="*/ 495300 w 876300"/>
                <a:gd name="connsiteY0" fmla="*/ 0 h 57150"/>
                <a:gd name="connsiteX1" fmla="*/ 495300 w 876300"/>
                <a:gd name="connsiteY1" fmla="*/ 9525 h 57150"/>
                <a:gd name="connsiteX2" fmla="*/ 486957 w 876300"/>
                <a:gd name="connsiteY2" fmla="*/ 19050 h 57150"/>
                <a:gd name="connsiteX3" fmla="*/ 485775 w 876300"/>
                <a:gd name="connsiteY3" fmla="*/ 19050 h 57150"/>
                <a:gd name="connsiteX4" fmla="*/ 390525 w 876300"/>
                <a:gd name="connsiteY4" fmla="*/ 19050 h 57150"/>
                <a:gd name="connsiteX5" fmla="*/ 381000 w 876300"/>
                <a:gd name="connsiteY5" fmla="*/ 10707 h 57150"/>
                <a:gd name="connsiteX6" fmla="*/ 381000 w 876300"/>
                <a:gd name="connsiteY6" fmla="*/ 9525 h 57150"/>
                <a:gd name="connsiteX7" fmla="*/ 381000 w 876300"/>
                <a:gd name="connsiteY7" fmla="*/ 0 h 57150"/>
                <a:gd name="connsiteX8" fmla="*/ 0 w 876300"/>
                <a:gd name="connsiteY8" fmla="*/ 0 h 57150"/>
                <a:gd name="connsiteX9" fmla="*/ 0 w 876300"/>
                <a:gd name="connsiteY9" fmla="*/ 19050 h 57150"/>
                <a:gd name="connsiteX10" fmla="*/ 38100 w 876300"/>
                <a:gd name="connsiteY10" fmla="*/ 57150 h 57150"/>
                <a:gd name="connsiteX11" fmla="*/ 838200 w 876300"/>
                <a:gd name="connsiteY11" fmla="*/ 57150 h 57150"/>
                <a:gd name="connsiteX12" fmla="*/ 876300 w 876300"/>
                <a:gd name="connsiteY12" fmla="*/ 19050 h 57150"/>
                <a:gd name="connsiteX13" fmla="*/ 876300 w 876300"/>
                <a:gd name="connsiteY13" fmla="*/ 0 h 57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876300" h="57150">
                  <a:moveTo>
                    <a:pt x="495300" y="0"/>
                  </a:moveTo>
                  <a:lnTo>
                    <a:pt x="495300" y="9525"/>
                  </a:lnTo>
                  <a:cubicBezTo>
                    <a:pt x="495627" y="14459"/>
                    <a:pt x="491891" y="18723"/>
                    <a:pt x="486957" y="19050"/>
                  </a:cubicBezTo>
                  <a:cubicBezTo>
                    <a:pt x="486564" y="19076"/>
                    <a:pt x="486168" y="19076"/>
                    <a:pt x="485775" y="19050"/>
                  </a:cubicBezTo>
                  <a:lnTo>
                    <a:pt x="390525" y="19050"/>
                  </a:lnTo>
                  <a:cubicBezTo>
                    <a:pt x="385591" y="19377"/>
                    <a:pt x="381327" y="15641"/>
                    <a:pt x="381000" y="10707"/>
                  </a:cubicBezTo>
                  <a:cubicBezTo>
                    <a:pt x="380974" y="10314"/>
                    <a:pt x="380974" y="9918"/>
                    <a:pt x="381000" y="9525"/>
                  </a:cubicBezTo>
                  <a:lnTo>
                    <a:pt x="381000" y="0"/>
                  </a:lnTo>
                  <a:lnTo>
                    <a:pt x="0" y="0"/>
                  </a:lnTo>
                  <a:lnTo>
                    <a:pt x="0" y="19050"/>
                  </a:lnTo>
                  <a:cubicBezTo>
                    <a:pt x="0" y="40092"/>
                    <a:pt x="17058" y="57150"/>
                    <a:pt x="38100" y="57150"/>
                  </a:cubicBezTo>
                  <a:lnTo>
                    <a:pt x="838200" y="57150"/>
                  </a:lnTo>
                  <a:cubicBezTo>
                    <a:pt x="859242" y="57150"/>
                    <a:pt x="876300" y="40092"/>
                    <a:pt x="876300" y="19050"/>
                  </a:cubicBezTo>
                  <a:lnTo>
                    <a:pt x="876300" y="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27" name="Voľný tvar: obrazec 26">
              <a:extLst>
                <a:ext uri="{FF2B5EF4-FFF2-40B4-BE49-F238E27FC236}">
                  <a16:creationId xmlns:a16="http://schemas.microsoft.com/office/drawing/2014/main" id="{87A13A56-9532-41E0-A211-E7719E7B8A9F}"/>
                </a:ext>
              </a:extLst>
            </xdr:cNvPr>
            <xdr:cNvSpPr/>
          </xdr:nvSpPr>
          <xdr:spPr>
            <a:xfrm>
              <a:off x="4624180" y="8519077"/>
              <a:ext cx="266700" cy="266700"/>
            </a:xfrm>
            <a:custGeom>
              <a:avLst/>
              <a:gdLst>
                <a:gd name="connsiteX0" fmla="*/ 133350 w 266700"/>
                <a:gd name="connsiteY0" fmla="*/ 0 h 266700"/>
                <a:gd name="connsiteX1" fmla="*/ 0 w 266700"/>
                <a:gd name="connsiteY1" fmla="*/ 133350 h 266700"/>
                <a:gd name="connsiteX2" fmla="*/ 133350 w 266700"/>
                <a:gd name="connsiteY2" fmla="*/ 266700 h 266700"/>
                <a:gd name="connsiteX3" fmla="*/ 266700 w 266700"/>
                <a:gd name="connsiteY3" fmla="*/ 133350 h 266700"/>
                <a:gd name="connsiteX4" fmla="*/ 133350 w 266700"/>
                <a:gd name="connsiteY4" fmla="*/ 0 h 266700"/>
                <a:gd name="connsiteX5" fmla="*/ 142875 w 266700"/>
                <a:gd name="connsiteY5" fmla="*/ 142875 h 266700"/>
                <a:gd name="connsiteX6" fmla="*/ 186595 w 266700"/>
                <a:gd name="connsiteY6" fmla="*/ 142875 h 266700"/>
                <a:gd name="connsiteX7" fmla="*/ 142875 w 266700"/>
                <a:gd name="connsiteY7" fmla="*/ 229648 h 266700"/>
                <a:gd name="connsiteX8" fmla="*/ 142875 w 266700"/>
                <a:gd name="connsiteY8" fmla="*/ 123825 h 266700"/>
                <a:gd name="connsiteX9" fmla="*/ 142875 w 266700"/>
                <a:gd name="connsiteY9" fmla="*/ 36957 h 266700"/>
                <a:gd name="connsiteX10" fmla="*/ 186595 w 266700"/>
                <a:gd name="connsiteY10" fmla="*/ 123825 h 266700"/>
                <a:gd name="connsiteX11" fmla="*/ 123825 w 266700"/>
                <a:gd name="connsiteY11" fmla="*/ 123825 h 266700"/>
                <a:gd name="connsiteX12" fmla="*/ 81534 w 266700"/>
                <a:gd name="connsiteY12" fmla="*/ 123825 h 266700"/>
                <a:gd name="connsiteX13" fmla="*/ 123825 w 266700"/>
                <a:gd name="connsiteY13" fmla="*/ 38100 h 266700"/>
                <a:gd name="connsiteX14" fmla="*/ 123825 w 266700"/>
                <a:gd name="connsiteY14" fmla="*/ 142875 h 266700"/>
                <a:gd name="connsiteX15" fmla="*/ 123825 w 266700"/>
                <a:gd name="connsiteY15" fmla="*/ 228600 h 266700"/>
                <a:gd name="connsiteX16" fmla="*/ 81534 w 266700"/>
                <a:gd name="connsiteY16" fmla="*/ 142875 h 266700"/>
                <a:gd name="connsiteX17" fmla="*/ 62389 w 266700"/>
                <a:gd name="connsiteY17" fmla="*/ 123825 h 266700"/>
                <a:gd name="connsiteX18" fmla="*/ 21622 w 266700"/>
                <a:gd name="connsiteY18" fmla="*/ 123825 h 266700"/>
                <a:gd name="connsiteX19" fmla="*/ 111824 w 266700"/>
                <a:gd name="connsiteY19" fmla="*/ 23336 h 266700"/>
                <a:gd name="connsiteX20" fmla="*/ 62389 w 266700"/>
                <a:gd name="connsiteY20" fmla="*/ 123825 h 266700"/>
                <a:gd name="connsiteX21" fmla="*/ 62389 w 266700"/>
                <a:gd name="connsiteY21" fmla="*/ 142875 h 266700"/>
                <a:gd name="connsiteX22" fmla="*/ 112014 w 266700"/>
                <a:gd name="connsiteY22" fmla="*/ 243459 h 266700"/>
                <a:gd name="connsiteX23" fmla="*/ 21622 w 266700"/>
                <a:gd name="connsiteY23" fmla="*/ 142875 h 266700"/>
                <a:gd name="connsiteX24" fmla="*/ 205740 w 266700"/>
                <a:gd name="connsiteY24" fmla="*/ 142875 h 266700"/>
                <a:gd name="connsiteX25" fmla="*/ 245078 w 266700"/>
                <a:gd name="connsiteY25" fmla="*/ 142875 h 266700"/>
                <a:gd name="connsiteX26" fmla="*/ 156400 w 266700"/>
                <a:gd name="connsiteY26" fmla="*/ 243078 h 266700"/>
                <a:gd name="connsiteX27" fmla="*/ 205740 w 266700"/>
                <a:gd name="connsiteY27" fmla="*/ 142875 h 266700"/>
                <a:gd name="connsiteX28" fmla="*/ 205740 w 266700"/>
                <a:gd name="connsiteY28" fmla="*/ 123825 h 266700"/>
                <a:gd name="connsiteX29" fmla="*/ 156686 w 266700"/>
                <a:gd name="connsiteY29" fmla="*/ 23717 h 266700"/>
                <a:gd name="connsiteX30" fmla="*/ 245078 w 266700"/>
                <a:gd name="connsiteY30" fmla="*/ 123825 h 266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</a:cxnLst>
              <a:rect l="l" t="t" r="r" b="b"/>
              <a:pathLst>
                <a:path w="266700" h="266700">
                  <a:moveTo>
                    <a:pt x="133350" y="0"/>
                  </a:moveTo>
                  <a:cubicBezTo>
                    <a:pt x="59703" y="0"/>
                    <a:pt x="0" y="59703"/>
                    <a:pt x="0" y="133350"/>
                  </a:cubicBezTo>
                  <a:cubicBezTo>
                    <a:pt x="0" y="206997"/>
                    <a:pt x="59703" y="266700"/>
                    <a:pt x="133350" y="266700"/>
                  </a:cubicBezTo>
                  <a:cubicBezTo>
                    <a:pt x="206997" y="266700"/>
                    <a:pt x="266700" y="206997"/>
                    <a:pt x="266700" y="133350"/>
                  </a:cubicBezTo>
                  <a:cubicBezTo>
                    <a:pt x="266700" y="59703"/>
                    <a:pt x="206997" y="0"/>
                    <a:pt x="133350" y="0"/>
                  </a:cubicBezTo>
                  <a:close/>
                  <a:moveTo>
                    <a:pt x="142875" y="142875"/>
                  </a:moveTo>
                  <a:lnTo>
                    <a:pt x="186595" y="142875"/>
                  </a:lnTo>
                  <a:cubicBezTo>
                    <a:pt x="181616" y="175711"/>
                    <a:pt x="166302" y="206107"/>
                    <a:pt x="142875" y="229648"/>
                  </a:cubicBezTo>
                  <a:close/>
                  <a:moveTo>
                    <a:pt x="142875" y="123825"/>
                  </a:moveTo>
                  <a:lnTo>
                    <a:pt x="142875" y="36957"/>
                  </a:lnTo>
                  <a:cubicBezTo>
                    <a:pt x="166326" y="60520"/>
                    <a:pt x="181642" y="90952"/>
                    <a:pt x="186595" y="123825"/>
                  </a:cubicBezTo>
                  <a:close/>
                  <a:moveTo>
                    <a:pt x="123825" y="123825"/>
                  </a:moveTo>
                  <a:lnTo>
                    <a:pt x="81534" y="123825"/>
                  </a:lnTo>
                  <a:cubicBezTo>
                    <a:pt x="86271" y="91515"/>
                    <a:pt x="101069" y="61520"/>
                    <a:pt x="123825" y="38100"/>
                  </a:cubicBezTo>
                  <a:close/>
                  <a:moveTo>
                    <a:pt x="123825" y="142875"/>
                  </a:moveTo>
                  <a:lnTo>
                    <a:pt x="123825" y="228600"/>
                  </a:lnTo>
                  <a:cubicBezTo>
                    <a:pt x="101112" y="205149"/>
                    <a:pt x="86320" y="175170"/>
                    <a:pt x="81534" y="142875"/>
                  </a:cubicBezTo>
                  <a:close/>
                  <a:moveTo>
                    <a:pt x="62389" y="123825"/>
                  </a:moveTo>
                  <a:lnTo>
                    <a:pt x="21622" y="123825"/>
                  </a:lnTo>
                  <a:cubicBezTo>
                    <a:pt x="25850" y="73933"/>
                    <a:pt x="62676" y="32908"/>
                    <a:pt x="111824" y="23336"/>
                  </a:cubicBezTo>
                  <a:cubicBezTo>
                    <a:pt x="84670" y="50432"/>
                    <a:pt x="67282" y="85777"/>
                    <a:pt x="62389" y="123825"/>
                  </a:cubicBezTo>
                  <a:close/>
                  <a:moveTo>
                    <a:pt x="62389" y="142875"/>
                  </a:moveTo>
                  <a:cubicBezTo>
                    <a:pt x="67286" y="180988"/>
                    <a:pt x="84748" y="216382"/>
                    <a:pt x="112014" y="243459"/>
                  </a:cubicBezTo>
                  <a:cubicBezTo>
                    <a:pt x="62794" y="233894"/>
                    <a:pt x="25894" y="192834"/>
                    <a:pt x="21622" y="142875"/>
                  </a:cubicBezTo>
                  <a:close/>
                  <a:moveTo>
                    <a:pt x="205740" y="142875"/>
                  </a:moveTo>
                  <a:lnTo>
                    <a:pt x="245078" y="142875"/>
                  </a:lnTo>
                  <a:cubicBezTo>
                    <a:pt x="240907" y="192201"/>
                    <a:pt x="204854" y="232941"/>
                    <a:pt x="156400" y="243078"/>
                  </a:cubicBezTo>
                  <a:cubicBezTo>
                    <a:pt x="183540" y="216099"/>
                    <a:pt x="200903" y="180836"/>
                    <a:pt x="205740" y="142875"/>
                  </a:cubicBezTo>
                  <a:close/>
                  <a:moveTo>
                    <a:pt x="205740" y="123825"/>
                  </a:moveTo>
                  <a:cubicBezTo>
                    <a:pt x="200864" y="85963"/>
                    <a:pt x="183619" y="50771"/>
                    <a:pt x="156686" y="23717"/>
                  </a:cubicBezTo>
                  <a:cubicBezTo>
                    <a:pt x="204996" y="33955"/>
                    <a:pt x="240902" y="74620"/>
                    <a:pt x="245078" y="123825"/>
                  </a:cubicBez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</xdr:colOff>
      <xdr:row>34</xdr:row>
      <xdr:rowOff>121920</xdr:rowOff>
    </xdr:from>
    <xdr:to>
      <xdr:col>5</xdr:col>
      <xdr:colOff>635773</xdr:colOff>
      <xdr:row>40</xdr:row>
      <xdr:rowOff>101600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F0259CC4-692A-4BCE-A6C8-132E879AC273}"/>
            </a:ext>
          </a:extLst>
        </xdr:cNvPr>
        <xdr:cNvGrpSpPr>
          <a:grpSpLocks noChangeAspect="1"/>
        </xdr:cNvGrpSpPr>
      </xdr:nvGrpSpPr>
      <xdr:grpSpPr>
        <a:xfrm>
          <a:off x="53340" y="8549640"/>
          <a:ext cx="6480313" cy="1031240"/>
          <a:chOff x="0" y="7673009"/>
          <a:chExt cx="6480313" cy="1031240"/>
        </a:xfrm>
      </xdr:grpSpPr>
      <xdr:grpSp>
        <xdr:nvGrpSpPr>
          <xdr:cNvPr id="3" name="Skupina 2">
            <a:extLst>
              <a:ext uri="{FF2B5EF4-FFF2-40B4-BE49-F238E27FC236}">
                <a16:creationId xmlns:a16="http://schemas.microsoft.com/office/drawing/2014/main" id="{EC9C0887-530C-4054-BB41-36F75CD5AED2}"/>
              </a:ext>
            </a:extLst>
          </xdr:cNvPr>
          <xdr:cNvGrpSpPr/>
        </xdr:nvGrpSpPr>
        <xdr:grpSpPr>
          <a:xfrm>
            <a:off x="0" y="7673009"/>
            <a:ext cx="6480313" cy="1031240"/>
            <a:chOff x="0" y="7673009"/>
            <a:chExt cx="6480313" cy="1031240"/>
          </a:xfrm>
        </xdr:grpSpPr>
        <xdr:sp macro="" textlink="">
          <xdr:nvSpPr>
            <xdr:cNvPr id="8" name="Textové pole 2">
              <a:extLst>
                <a:ext uri="{FF2B5EF4-FFF2-40B4-BE49-F238E27FC236}">
                  <a16:creationId xmlns:a16="http://schemas.microsoft.com/office/drawing/2014/main" id="{B849CDEE-D641-407D-B3C3-DD927EAC00D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7673009"/>
              <a:ext cx="6480313" cy="103124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2250440" algn="l"/>
                  <a:tab pos="4951095" algn="l"/>
                </a:tabLst>
              </a:pPr>
              <a:r>
                <a:rPr lang="sk-SK" sz="1100" i="1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RK EL-Tech s. r. o. 	IČO: 52 664 619 	Obchodný register 	   +421 (0)903 885 719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Pod kaštieľom 627/9	DIČ: 2121115458	Okresný súd Trenčín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knazek.r@rkeltech.sk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018 41 Dubnica nad Váhom	IČ DPH: SK2121115458	oddiel: Sro, vložka č. 39102/R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http://www.rkeltech.sk</a:t>
              </a: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	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9" name="Rovná spojnica 8">
              <a:extLst>
                <a:ext uri="{FF2B5EF4-FFF2-40B4-BE49-F238E27FC236}">
                  <a16:creationId xmlns:a16="http://schemas.microsoft.com/office/drawing/2014/main" id="{F76E9F3F-4A31-4DD2-A155-60FCF9A5456A}"/>
                </a:ext>
              </a:extLst>
            </xdr:cNvPr>
            <xdr:cNvCxnSpPr/>
          </xdr:nvCxnSpPr>
          <xdr:spPr>
            <a:xfrm>
              <a:off x="81641" y="7796758"/>
              <a:ext cx="6332411" cy="245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10" name="Grafický objekt 2" descr="E-mail">
              <a:extLst>
                <a:ext uri="{FF2B5EF4-FFF2-40B4-BE49-F238E27FC236}">
                  <a16:creationId xmlns:a16="http://schemas.microsoft.com/office/drawing/2014/main" id="{DE17D0A4-B3FA-4376-B4D7-92C323F79FEC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691270" y="8222974"/>
              <a:ext cx="179705" cy="179705"/>
            </a:xfrm>
            <a:prstGeom prst="rect">
              <a:avLst/>
            </a:prstGeom>
          </xdr:spPr>
        </xdr:pic>
        <xdr:pic>
          <xdr:nvPicPr>
            <xdr:cNvPr id="11" name="Grafický objekt 3" descr="Telefón">
              <a:extLst>
                <a:ext uri="{FF2B5EF4-FFF2-40B4-BE49-F238E27FC236}">
                  <a16:creationId xmlns:a16="http://schemas.microsoft.com/office/drawing/2014/main" id="{40890B0C-DED5-4BCA-9932-3CB0E0762BAA}"/>
                </a:ext>
              </a:extLst>
            </xdr:cNvPr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4691270" y="7997687"/>
              <a:ext cx="179705" cy="179705"/>
            </a:xfrm>
            <a:prstGeom prst="rect">
              <a:avLst/>
            </a:prstGeom>
          </xdr:spPr>
        </xdr:pic>
      </xdr:grpSp>
      <xdr:grpSp>
        <xdr:nvGrpSpPr>
          <xdr:cNvPr id="4" name="Grafický objekt 27" descr="Internet">
            <a:extLst>
              <a:ext uri="{FF2B5EF4-FFF2-40B4-BE49-F238E27FC236}">
                <a16:creationId xmlns:a16="http://schemas.microsoft.com/office/drawing/2014/main" id="{2EA7E064-C52C-4C93-A1DC-1CA046BC5027}"/>
              </a:ext>
            </a:extLst>
          </xdr:cNvPr>
          <xdr:cNvGrpSpPr>
            <a:grpSpLocks noChangeAspect="1"/>
          </xdr:cNvGrpSpPr>
        </xdr:nvGrpSpPr>
        <xdr:grpSpPr>
          <a:xfrm>
            <a:off x="4678017" y="8421757"/>
            <a:ext cx="216000" cy="216000"/>
            <a:chOff x="4300330" y="8242852"/>
            <a:chExt cx="914400" cy="914400"/>
          </a:xfrm>
        </xdr:grpSpPr>
        <xdr:sp macro="" textlink="">
          <xdr:nvSpPr>
            <xdr:cNvPr id="5" name="Voľný tvar: obrazec 4">
              <a:extLst>
                <a:ext uri="{FF2B5EF4-FFF2-40B4-BE49-F238E27FC236}">
                  <a16:creationId xmlns:a16="http://schemas.microsoft.com/office/drawing/2014/main" id="{FC6D1F4F-1173-4F75-B362-0901EE8DD63C}"/>
                </a:ext>
              </a:extLst>
            </xdr:cNvPr>
            <xdr:cNvSpPr/>
          </xdr:nvSpPr>
          <xdr:spPr>
            <a:xfrm>
              <a:off x="4433680" y="8433352"/>
              <a:ext cx="647700" cy="438150"/>
            </a:xfrm>
            <a:custGeom>
              <a:avLst/>
              <a:gdLst>
                <a:gd name="connsiteX0" fmla="*/ 590550 w 647700"/>
                <a:gd name="connsiteY0" fmla="*/ 381000 h 438150"/>
                <a:gd name="connsiteX1" fmla="*/ 57150 w 647700"/>
                <a:gd name="connsiteY1" fmla="*/ 381000 h 438150"/>
                <a:gd name="connsiteX2" fmla="*/ 57150 w 647700"/>
                <a:gd name="connsiteY2" fmla="*/ 57150 h 438150"/>
                <a:gd name="connsiteX3" fmla="*/ 590550 w 647700"/>
                <a:gd name="connsiteY3" fmla="*/ 57150 h 438150"/>
                <a:gd name="connsiteX4" fmla="*/ 647700 w 647700"/>
                <a:gd name="connsiteY4" fmla="*/ 38100 h 438150"/>
                <a:gd name="connsiteX5" fmla="*/ 609600 w 647700"/>
                <a:gd name="connsiteY5" fmla="*/ 0 h 438150"/>
                <a:gd name="connsiteX6" fmla="*/ 38100 w 647700"/>
                <a:gd name="connsiteY6" fmla="*/ 0 h 438150"/>
                <a:gd name="connsiteX7" fmla="*/ 0 w 647700"/>
                <a:gd name="connsiteY7" fmla="*/ 38100 h 438150"/>
                <a:gd name="connsiteX8" fmla="*/ 0 w 647700"/>
                <a:gd name="connsiteY8" fmla="*/ 438150 h 438150"/>
                <a:gd name="connsiteX9" fmla="*/ 647700 w 647700"/>
                <a:gd name="connsiteY9" fmla="*/ 438150 h 438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647700" h="438150">
                  <a:moveTo>
                    <a:pt x="590550" y="381000"/>
                  </a:moveTo>
                  <a:lnTo>
                    <a:pt x="57150" y="381000"/>
                  </a:lnTo>
                  <a:lnTo>
                    <a:pt x="57150" y="57150"/>
                  </a:lnTo>
                  <a:lnTo>
                    <a:pt x="590550" y="57150"/>
                  </a:lnTo>
                  <a:close/>
                  <a:moveTo>
                    <a:pt x="647700" y="38100"/>
                  </a:moveTo>
                  <a:cubicBezTo>
                    <a:pt x="647700" y="17058"/>
                    <a:pt x="630642" y="0"/>
                    <a:pt x="609600" y="0"/>
                  </a:cubicBezTo>
                  <a:lnTo>
                    <a:pt x="38100" y="0"/>
                  </a:lnTo>
                  <a:cubicBezTo>
                    <a:pt x="17058" y="0"/>
                    <a:pt x="0" y="17058"/>
                    <a:pt x="0" y="38100"/>
                  </a:cubicBezTo>
                  <a:lnTo>
                    <a:pt x="0" y="438150"/>
                  </a:lnTo>
                  <a:lnTo>
                    <a:pt x="647700" y="43815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/>
            <a:p>
              <a:endParaRPr lang="sk-SK"/>
            </a:p>
          </xdr:txBody>
        </xdr:sp>
        <xdr:sp macro="" textlink="">
          <xdr:nvSpPr>
            <xdr:cNvPr id="6" name="Voľný tvar: obrazec 5">
              <a:extLst>
                <a:ext uri="{FF2B5EF4-FFF2-40B4-BE49-F238E27FC236}">
                  <a16:creationId xmlns:a16="http://schemas.microsoft.com/office/drawing/2014/main" id="{6EB3085C-8F14-4BFD-95C0-5A96103F9572}"/>
                </a:ext>
              </a:extLst>
            </xdr:cNvPr>
            <xdr:cNvSpPr/>
          </xdr:nvSpPr>
          <xdr:spPr>
            <a:xfrm>
              <a:off x="4319380" y="8909602"/>
              <a:ext cx="876300" cy="57150"/>
            </a:xfrm>
            <a:custGeom>
              <a:avLst/>
              <a:gdLst>
                <a:gd name="connsiteX0" fmla="*/ 495300 w 876300"/>
                <a:gd name="connsiteY0" fmla="*/ 0 h 57150"/>
                <a:gd name="connsiteX1" fmla="*/ 495300 w 876300"/>
                <a:gd name="connsiteY1" fmla="*/ 9525 h 57150"/>
                <a:gd name="connsiteX2" fmla="*/ 486957 w 876300"/>
                <a:gd name="connsiteY2" fmla="*/ 19050 h 57150"/>
                <a:gd name="connsiteX3" fmla="*/ 485775 w 876300"/>
                <a:gd name="connsiteY3" fmla="*/ 19050 h 57150"/>
                <a:gd name="connsiteX4" fmla="*/ 390525 w 876300"/>
                <a:gd name="connsiteY4" fmla="*/ 19050 h 57150"/>
                <a:gd name="connsiteX5" fmla="*/ 381000 w 876300"/>
                <a:gd name="connsiteY5" fmla="*/ 10707 h 57150"/>
                <a:gd name="connsiteX6" fmla="*/ 381000 w 876300"/>
                <a:gd name="connsiteY6" fmla="*/ 9525 h 57150"/>
                <a:gd name="connsiteX7" fmla="*/ 381000 w 876300"/>
                <a:gd name="connsiteY7" fmla="*/ 0 h 57150"/>
                <a:gd name="connsiteX8" fmla="*/ 0 w 876300"/>
                <a:gd name="connsiteY8" fmla="*/ 0 h 57150"/>
                <a:gd name="connsiteX9" fmla="*/ 0 w 876300"/>
                <a:gd name="connsiteY9" fmla="*/ 19050 h 57150"/>
                <a:gd name="connsiteX10" fmla="*/ 38100 w 876300"/>
                <a:gd name="connsiteY10" fmla="*/ 57150 h 57150"/>
                <a:gd name="connsiteX11" fmla="*/ 838200 w 876300"/>
                <a:gd name="connsiteY11" fmla="*/ 57150 h 57150"/>
                <a:gd name="connsiteX12" fmla="*/ 876300 w 876300"/>
                <a:gd name="connsiteY12" fmla="*/ 19050 h 57150"/>
                <a:gd name="connsiteX13" fmla="*/ 876300 w 876300"/>
                <a:gd name="connsiteY13" fmla="*/ 0 h 57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876300" h="57150">
                  <a:moveTo>
                    <a:pt x="495300" y="0"/>
                  </a:moveTo>
                  <a:lnTo>
                    <a:pt x="495300" y="9525"/>
                  </a:lnTo>
                  <a:cubicBezTo>
                    <a:pt x="495627" y="14459"/>
                    <a:pt x="491891" y="18723"/>
                    <a:pt x="486957" y="19050"/>
                  </a:cubicBezTo>
                  <a:cubicBezTo>
                    <a:pt x="486564" y="19076"/>
                    <a:pt x="486168" y="19076"/>
                    <a:pt x="485775" y="19050"/>
                  </a:cubicBezTo>
                  <a:lnTo>
                    <a:pt x="390525" y="19050"/>
                  </a:lnTo>
                  <a:cubicBezTo>
                    <a:pt x="385591" y="19377"/>
                    <a:pt x="381327" y="15641"/>
                    <a:pt x="381000" y="10707"/>
                  </a:cubicBezTo>
                  <a:cubicBezTo>
                    <a:pt x="380974" y="10314"/>
                    <a:pt x="380974" y="9918"/>
                    <a:pt x="381000" y="9525"/>
                  </a:cubicBezTo>
                  <a:lnTo>
                    <a:pt x="381000" y="0"/>
                  </a:lnTo>
                  <a:lnTo>
                    <a:pt x="0" y="0"/>
                  </a:lnTo>
                  <a:lnTo>
                    <a:pt x="0" y="19050"/>
                  </a:lnTo>
                  <a:cubicBezTo>
                    <a:pt x="0" y="40092"/>
                    <a:pt x="17058" y="57150"/>
                    <a:pt x="38100" y="57150"/>
                  </a:cubicBezTo>
                  <a:lnTo>
                    <a:pt x="838200" y="57150"/>
                  </a:lnTo>
                  <a:cubicBezTo>
                    <a:pt x="859242" y="57150"/>
                    <a:pt x="876300" y="40092"/>
                    <a:pt x="876300" y="19050"/>
                  </a:cubicBezTo>
                  <a:lnTo>
                    <a:pt x="876300" y="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/>
            <a:p>
              <a:endParaRPr lang="sk-SK"/>
            </a:p>
          </xdr:txBody>
        </xdr:sp>
        <xdr:sp macro="" textlink="">
          <xdr:nvSpPr>
            <xdr:cNvPr id="7" name="Voľný tvar: obrazec 6">
              <a:extLst>
                <a:ext uri="{FF2B5EF4-FFF2-40B4-BE49-F238E27FC236}">
                  <a16:creationId xmlns:a16="http://schemas.microsoft.com/office/drawing/2014/main" id="{7157CFBD-4931-407E-8DD9-68FFB3E3C1A9}"/>
                </a:ext>
              </a:extLst>
            </xdr:cNvPr>
            <xdr:cNvSpPr/>
          </xdr:nvSpPr>
          <xdr:spPr>
            <a:xfrm>
              <a:off x="4624180" y="8519077"/>
              <a:ext cx="266700" cy="266700"/>
            </a:xfrm>
            <a:custGeom>
              <a:avLst/>
              <a:gdLst>
                <a:gd name="connsiteX0" fmla="*/ 133350 w 266700"/>
                <a:gd name="connsiteY0" fmla="*/ 0 h 266700"/>
                <a:gd name="connsiteX1" fmla="*/ 0 w 266700"/>
                <a:gd name="connsiteY1" fmla="*/ 133350 h 266700"/>
                <a:gd name="connsiteX2" fmla="*/ 133350 w 266700"/>
                <a:gd name="connsiteY2" fmla="*/ 266700 h 266700"/>
                <a:gd name="connsiteX3" fmla="*/ 266700 w 266700"/>
                <a:gd name="connsiteY3" fmla="*/ 133350 h 266700"/>
                <a:gd name="connsiteX4" fmla="*/ 133350 w 266700"/>
                <a:gd name="connsiteY4" fmla="*/ 0 h 266700"/>
                <a:gd name="connsiteX5" fmla="*/ 142875 w 266700"/>
                <a:gd name="connsiteY5" fmla="*/ 142875 h 266700"/>
                <a:gd name="connsiteX6" fmla="*/ 186595 w 266700"/>
                <a:gd name="connsiteY6" fmla="*/ 142875 h 266700"/>
                <a:gd name="connsiteX7" fmla="*/ 142875 w 266700"/>
                <a:gd name="connsiteY7" fmla="*/ 229648 h 266700"/>
                <a:gd name="connsiteX8" fmla="*/ 142875 w 266700"/>
                <a:gd name="connsiteY8" fmla="*/ 123825 h 266700"/>
                <a:gd name="connsiteX9" fmla="*/ 142875 w 266700"/>
                <a:gd name="connsiteY9" fmla="*/ 36957 h 266700"/>
                <a:gd name="connsiteX10" fmla="*/ 186595 w 266700"/>
                <a:gd name="connsiteY10" fmla="*/ 123825 h 266700"/>
                <a:gd name="connsiteX11" fmla="*/ 123825 w 266700"/>
                <a:gd name="connsiteY11" fmla="*/ 123825 h 266700"/>
                <a:gd name="connsiteX12" fmla="*/ 81534 w 266700"/>
                <a:gd name="connsiteY12" fmla="*/ 123825 h 266700"/>
                <a:gd name="connsiteX13" fmla="*/ 123825 w 266700"/>
                <a:gd name="connsiteY13" fmla="*/ 38100 h 266700"/>
                <a:gd name="connsiteX14" fmla="*/ 123825 w 266700"/>
                <a:gd name="connsiteY14" fmla="*/ 142875 h 266700"/>
                <a:gd name="connsiteX15" fmla="*/ 123825 w 266700"/>
                <a:gd name="connsiteY15" fmla="*/ 228600 h 266700"/>
                <a:gd name="connsiteX16" fmla="*/ 81534 w 266700"/>
                <a:gd name="connsiteY16" fmla="*/ 142875 h 266700"/>
                <a:gd name="connsiteX17" fmla="*/ 62389 w 266700"/>
                <a:gd name="connsiteY17" fmla="*/ 123825 h 266700"/>
                <a:gd name="connsiteX18" fmla="*/ 21622 w 266700"/>
                <a:gd name="connsiteY18" fmla="*/ 123825 h 266700"/>
                <a:gd name="connsiteX19" fmla="*/ 111824 w 266700"/>
                <a:gd name="connsiteY19" fmla="*/ 23336 h 266700"/>
                <a:gd name="connsiteX20" fmla="*/ 62389 w 266700"/>
                <a:gd name="connsiteY20" fmla="*/ 123825 h 266700"/>
                <a:gd name="connsiteX21" fmla="*/ 62389 w 266700"/>
                <a:gd name="connsiteY21" fmla="*/ 142875 h 266700"/>
                <a:gd name="connsiteX22" fmla="*/ 112014 w 266700"/>
                <a:gd name="connsiteY22" fmla="*/ 243459 h 266700"/>
                <a:gd name="connsiteX23" fmla="*/ 21622 w 266700"/>
                <a:gd name="connsiteY23" fmla="*/ 142875 h 266700"/>
                <a:gd name="connsiteX24" fmla="*/ 205740 w 266700"/>
                <a:gd name="connsiteY24" fmla="*/ 142875 h 266700"/>
                <a:gd name="connsiteX25" fmla="*/ 245078 w 266700"/>
                <a:gd name="connsiteY25" fmla="*/ 142875 h 266700"/>
                <a:gd name="connsiteX26" fmla="*/ 156400 w 266700"/>
                <a:gd name="connsiteY26" fmla="*/ 243078 h 266700"/>
                <a:gd name="connsiteX27" fmla="*/ 205740 w 266700"/>
                <a:gd name="connsiteY27" fmla="*/ 142875 h 266700"/>
                <a:gd name="connsiteX28" fmla="*/ 205740 w 266700"/>
                <a:gd name="connsiteY28" fmla="*/ 123825 h 266700"/>
                <a:gd name="connsiteX29" fmla="*/ 156686 w 266700"/>
                <a:gd name="connsiteY29" fmla="*/ 23717 h 266700"/>
                <a:gd name="connsiteX30" fmla="*/ 245078 w 266700"/>
                <a:gd name="connsiteY30" fmla="*/ 123825 h 266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</a:cxnLst>
              <a:rect l="l" t="t" r="r" b="b"/>
              <a:pathLst>
                <a:path w="266700" h="266700">
                  <a:moveTo>
                    <a:pt x="133350" y="0"/>
                  </a:moveTo>
                  <a:cubicBezTo>
                    <a:pt x="59703" y="0"/>
                    <a:pt x="0" y="59703"/>
                    <a:pt x="0" y="133350"/>
                  </a:cubicBezTo>
                  <a:cubicBezTo>
                    <a:pt x="0" y="206997"/>
                    <a:pt x="59703" y="266700"/>
                    <a:pt x="133350" y="266700"/>
                  </a:cubicBezTo>
                  <a:cubicBezTo>
                    <a:pt x="206997" y="266700"/>
                    <a:pt x="266700" y="206997"/>
                    <a:pt x="266700" y="133350"/>
                  </a:cubicBezTo>
                  <a:cubicBezTo>
                    <a:pt x="266700" y="59703"/>
                    <a:pt x="206997" y="0"/>
                    <a:pt x="133350" y="0"/>
                  </a:cubicBezTo>
                  <a:close/>
                  <a:moveTo>
                    <a:pt x="142875" y="142875"/>
                  </a:moveTo>
                  <a:lnTo>
                    <a:pt x="186595" y="142875"/>
                  </a:lnTo>
                  <a:cubicBezTo>
                    <a:pt x="181616" y="175711"/>
                    <a:pt x="166302" y="206107"/>
                    <a:pt x="142875" y="229648"/>
                  </a:cubicBezTo>
                  <a:close/>
                  <a:moveTo>
                    <a:pt x="142875" y="123825"/>
                  </a:moveTo>
                  <a:lnTo>
                    <a:pt x="142875" y="36957"/>
                  </a:lnTo>
                  <a:cubicBezTo>
                    <a:pt x="166326" y="60520"/>
                    <a:pt x="181642" y="90952"/>
                    <a:pt x="186595" y="123825"/>
                  </a:cubicBezTo>
                  <a:close/>
                  <a:moveTo>
                    <a:pt x="123825" y="123825"/>
                  </a:moveTo>
                  <a:lnTo>
                    <a:pt x="81534" y="123825"/>
                  </a:lnTo>
                  <a:cubicBezTo>
                    <a:pt x="86271" y="91515"/>
                    <a:pt x="101069" y="61520"/>
                    <a:pt x="123825" y="38100"/>
                  </a:cubicBezTo>
                  <a:close/>
                  <a:moveTo>
                    <a:pt x="123825" y="142875"/>
                  </a:moveTo>
                  <a:lnTo>
                    <a:pt x="123825" y="228600"/>
                  </a:lnTo>
                  <a:cubicBezTo>
                    <a:pt x="101112" y="205149"/>
                    <a:pt x="86320" y="175170"/>
                    <a:pt x="81534" y="142875"/>
                  </a:cubicBezTo>
                  <a:close/>
                  <a:moveTo>
                    <a:pt x="62389" y="123825"/>
                  </a:moveTo>
                  <a:lnTo>
                    <a:pt x="21622" y="123825"/>
                  </a:lnTo>
                  <a:cubicBezTo>
                    <a:pt x="25850" y="73933"/>
                    <a:pt x="62676" y="32908"/>
                    <a:pt x="111824" y="23336"/>
                  </a:cubicBezTo>
                  <a:cubicBezTo>
                    <a:pt x="84670" y="50432"/>
                    <a:pt x="67282" y="85777"/>
                    <a:pt x="62389" y="123825"/>
                  </a:cubicBezTo>
                  <a:close/>
                  <a:moveTo>
                    <a:pt x="62389" y="142875"/>
                  </a:moveTo>
                  <a:cubicBezTo>
                    <a:pt x="67286" y="180988"/>
                    <a:pt x="84748" y="216382"/>
                    <a:pt x="112014" y="243459"/>
                  </a:cubicBezTo>
                  <a:cubicBezTo>
                    <a:pt x="62794" y="233894"/>
                    <a:pt x="25894" y="192834"/>
                    <a:pt x="21622" y="142875"/>
                  </a:cubicBezTo>
                  <a:close/>
                  <a:moveTo>
                    <a:pt x="205740" y="142875"/>
                  </a:moveTo>
                  <a:lnTo>
                    <a:pt x="245078" y="142875"/>
                  </a:lnTo>
                  <a:cubicBezTo>
                    <a:pt x="240907" y="192201"/>
                    <a:pt x="204854" y="232941"/>
                    <a:pt x="156400" y="243078"/>
                  </a:cubicBezTo>
                  <a:cubicBezTo>
                    <a:pt x="183540" y="216099"/>
                    <a:pt x="200903" y="180836"/>
                    <a:pt x="205740" y="142875"/>
                  </a:cubicBezTo>
                  <a:close/>
                  <a:moveTo>
                    <a:pt x="205740" y="123825"/>
                  </a:moveTo>
                  <a:cubicBezTo>
                    <a:pt x="200864" y="85963"/>
                    <a:pt x="183619" y="50771"/>
                    <a:pt x="156686" y="23717"/>
                  </a:cubicBezTo>
                  <a:cubicBezTo>
                    <a:pt x="204996" y="33955"/>
                    <a:pt x="240902" y="74620"/>
                    <a:pt x="245078" y="123825"/>
                  </a:cubicBez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/>
            <a:p>
              <a:endParaRPr lang="sk-SK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42</xdr:row>
      <xdr:rowOff>15240</xdr:rowOff>
    </xdr:from>
    <xdr:to>
      <xdr:col>5</xdr:col>
      <xdr:colOff>544333</xdr:colOff>
      <xdr:row>47</xdr:row>
      <xdr:rowOff>170180</xdr:rowOff>
    </xdr:to>
    <xdr:grpSp>
      <xdr:nvGrpSpPr>
        <xdr:cNvPr id="12" name="Skupina 11">
          <a:extLst>
            <a:ext uri="{FF2B5EF4-FFF2-40B4-BE49-F238E27FC236}">
              <a16:creationId xmlns:a16="http://schemas.microsoft.com/office/drawing/2014/main" id="{DD71CB77-A33D-4683-9FE2-6C9922494863}"/>
            </a:ext>
          </a:extLst>
        </xdr:cNvPr>
        <xdr:cNvGrpSpPr>
          <a:grpSpLocks noChangeAspect="1"/>
        </xdr:cNvGrpSpPr>
      </xdr:nvGrpSpPr>
      <xdr:grpSpPr>
        <a:xfrm>
          <a:off x="205740" y="8305800"/>
          <a:ext cx="6480313" cy="1031240"/>
          <a:chOff x="0" y="7673009"/>
          <a:chExt cx="6480313" cy="1031240"/>
        </a:xfrm>
      </xdr:grpSpPr>
      <xdr:grpSp>
        <xdr:nvGrpSpPr>
          <xdr:cNvPr id="13" name="Skupina 12">
            <a:extLst>
              <a:ext uri="{FF2B5EF4-FFF2-40B4-BE49-F238E27FC236}">
                <a16:creationId xmlns:a16="http://schemas.microsoft.com/office/drawing/2014/main" id="{F2E4490C-7C75-4899-963B-F46FF7270B78}"/>
              </a:ext>
            </a:extLst>
          </xdr:cNvPr>
          <xdr:cNvGrpSpPr/>
        </xdr:nvGrpSpPr>
        <xdr:grpSpPr>
          <a:xfrm>
            <a:off x="0" y="7673009"/>
            <a:ext cx="6480313" cy="1031240"/>
            <a:chOff x="0" y="7673009"/>
            <a:chExt cx="6480313" cy="1031240"/>
          </a:xfrm>
        </xdr:grpSpPr>
        <xdr:sp macro="" textlink="">
          <xdr:nvSpPr>
            <xdr:cNvPr id="18" name="Textové pole 2">
              <a:extLst>
                <a:ext uri="{FF2B5EF4-FFF2-40B4-BE49-F238E27FC236}">
                  <a16:creationId xmlns:a16="http://schemas.microsoft.com/office/drawing/2014/main" id="{834537EE-884D-491F-B887-A7E3050EF1E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7673009"/>
              <a:ext cx="6480313" cy="103124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2250440" algn="l"/>
                  <a:tab pos="4951095" algn="l"/>
                </a:tabLst>
              </a:pPr>
              <a:r>
                <a:rPr lang="sk-SK" sz="1100" i="1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RK EL-Tech s. r. o. 	IČO: 52 664 619 	Obchodný register 	   +421 (0)903 885 719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Pod kaštieľom 627/9	DIČ: 2121115458	Okresný súd Trenčín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knazek.r@rkeltech.sk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018 41 Dubnica nad Váhom	IČ DPH: SK2121115458	oddiel: Sro, vložka č. 39102/R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http://www.rkeltech.sk</a:t>
              </a: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	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19" name="Rovná spojnica 18">
              <a:extLst>
                <a:ext uri="{FF2B5EF4-FFF2-40B4-BE49-F238E27FC236}">
                  <a16:creationId xmlns:a16="http://schemas.microsoft.com/office/drawing/2014/main" id="{D1E06221-43B9-4CEB-962A-D79EC7A59202}"/>
                </a:ext>
              </a:extLst>
            </xdr:cNvPr>
            <xdr:cNvCxnSpPr/>
          </xdr:nvCxnSpPr>
          <xdr:spPr>
            <a:xfrm>
              <a:off x="81641" y="7796758"/>
              <a:ext cx="6332411" cy="245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20" name="Grafický objekt 2" descr="E-mail">
              <a:extLst>
                <a:ext uri="{FF2B5EF4-FFF2-40B4-BE49-F238E27FC236}">
                  <a16:creationId xmlns:a16="http://schemas.microsoft.com/office/drawing/2014/main" id="{16928070-27F6-470F-B0EC-7B70ECC2F1C2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691270" y="8222974"/>
              <a:ext cx="179705" cy="179705"/>
            </a:xfrm>
            <a:prstGeom prst="rect">
              <a:avLst/>
            </a:prstGeom>
          </xdr:spPr>
        </xdr:pic>
        <xdr:pic>
          <xdr:nvPicPr>
            <xdr:cNvPr id="21" name="Grafický objekt 3" descr="Telefón">
              <a:extLst>
                <a:ext uri="{FF2B5EF4-FFF2-40B4-BE49-F238E27FC236}">
                  <a16:creationId xmlns:a16="http://schemas.microsoft.com/office/drawing/2014/main" id="{64D78880-8E2C-4481-8862-0D2AE991EDA6}"/>
                </a:ext>
              </a:extLst>
            </xdr:cNvPr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4691270" y="7997687"/>
              <a:ext cx="179705" cy="179705"/>
            </a:xfrm>
            <a:prstGeom prst="rect">
              <a:avLst/>
            </a:prstGeom>
          </xdr:spPr>
        </xdr:pic>
      </xdr:grpSp>
      <xdr:grpSp>
        <xdr:nvGrpSpPr>
          <xdr:cNvPr id="14" name="Grafický objekt 27" descr="Internet">
            <a:extLst>
              <a:ext uri="{FF2B5EF4-FFF2-40B4-BE49-F238E27FC236}">
                <a16:creationId xmlns:a16="http://schemas.microsoft.com/office/drawing/2014/main" id="{B1DBA347-9AAC-40D2-BE1B-3018041DABBA}"/>
              </a:ext>
            </a:extLst>
          </xdr:cNvPr>
          <xdr:cNvGrpSpPr>
            <a:grpSpLocks noChangeAspect="1"/>
          </xdr:cNvGrpSpPr>
        </xdr:nvGrpSpPr>
        <xdr:grpSpPr>
          <a:xfrm>
            <a:off x="4678017" y="8421757"/>
            <a:ext cx="216000" cy="216000"/>
            <a:chOff x="4300330" y="8242852"/>
            <a:chExt cx="914400" cy="914400"/>
          </a:xfrm>
        </xdr:grpSpPr>
        <xdr:sp macro="" textlink="">
          <xdr:nvSpPr>
            <xdr:cNvPr id="15" name="Voľný tvar: obrazec 14">
              <a:extLst>
                <a:ext uri="{FF2B5EF4-FFF2-40B4-BE49-F238E27FC236}">
                  <a16:creationId xmlns:a16="http://schemas.microsoft.com/office/drawing/2014/main" id="{C861E5F3-F278-4F66-949C-424427F8052C}"/>
                </a:ext>
              </a:extLst>
            </xdr:cNvPr>
            <xdr:cNvSpPr/>
          </xdr:nvSpPr>
          <xdr:spPr>
            <a:xfrm>
              <a:off x="4433680" y="8433352"/>
              <a:ext cx="647700" cy="438150"/>
            </a:xfrm>
            <a:custGeom>
              <a:avLst/>
              <a:gdLst>
                <a:gd name="connsiteX0" fmla="*/ 590550 w 647700"/>
                <a:gd name="connsiteY0" fmla="*/ 381000 h 438150"/>
                <a:gd name="connsiteX1" fmla="*/ 57150 w 647700"/>
                <a:gd name="connsiteY1" fmla="*/ 381000 h 438150"/>
                <a:gd name="connsiteX2" fmla="*/ 57150 w 647700"/>
                <a:gd name="connsiteY2" fmla="*/ 57150 h 438150"/>
                <a:gd name="connsiteX3" fmla="*/ 590550 w 647700"/>
                <a:gd name="connsiteY3" fmla="*/ 57150 h 438150"/>
                <a:gd name="connsiteX4" fmla="*/ 647700 w 647700"/>
                <a:gd name="connsiteY4" fmla="*/ 38100 h 438150"/>
                <a:gd name="connsiteX5" fmla="*/ 609600 w 647700"/>
                <a:gd name="connsiteY5" fmla="*/ 0 h 438150"/>
                <a:gd name="connsiteX6" fmla="*/ 38100 w 647700"/>
                <a:gd name="connsiteY6" fmla="*/ 0 h 438150"/>
                <a:gd name="connsiteX7" fmla="*/ 0 w 647700"/>
                <a:gd name="connsiteY7" fmla="*/ 38100 h 438150"/>
                <a:gd name="connsiteX8" fmla="*/ 0 w 647700"/>
                <a:gd name="connsiteY8" fmla="*/ 438150 h 438150"/>
                <a:gd name="connsiteX9" fmla="*/ 647700 w 647700"/>
                <a:gd name="connsiteY9" fmla="*/ 438150 h 438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647700" h="438150">
                  <a:moveTo>
                    <a:pt x="590550" y="381000"/>
                  </a:moveTo>
                  <a:lnTo>
                    <a:pt x="57150" y="381000"/>
                  </a:lnTo>
                  <a:lnTo>
                    <a:pt x="57150" y="57150"/>
                  </a:lnTo>
                  <a:lnTo>
                    <a:pt x="590550" y="57150"/>
                  </a:lnTo>
                  <a:close/>
                  <a:moveTo>
                    <a:pt x="647700" y="38100"/>
                  </a:moveTo>
                  <a:cubicBezTo>
                    <a:pt x="647700" y="17058"/>
                    <a:pt x="630642" y="0"/>
                    <a:pt x="609600" y="0"/>
                  </a:cubicBezTo>
                  <a:lnTo>
                    <a:pt x="38100" y="0"/>
                  </a:lnTo>
                  <a:cubicBezTo>
                    <a:pt x="17058" y="0"/>
                    <a:pt x="0" y="17058"/>
                    <a:pt x="0" y="38100"/>
                  </a:cubicBezTo>
                  <a:lnTo>
                    <a:pt x="0" y="438150"/>
                  </a:lnTo>
                  <a:lnTo>
                    <a:pt x="647700" y="43815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/>
            <a:p>
              <a:endParaRPr lang="sk-SK"/>
            </a:p>
          </xdr:txBody>
        </xdr:sp>
        <xdr:sp macro="" textlink="">
          <xdr:nvSpPr>
            <xdr:cNvPr id="16" name="Voľný tvar: obrazec 15">
              <a:extLst>
                <a:ext uri="{FF2B5EF4-FFF2-40B4-BE49-F238E27FC236}">
                  <a16:creationId xmlns:a16="http://schemas.microsoft.com/office/drawing/2014/main" id="{D1EC720C-5C2B-4417-B083-160E9B185236}"/>
                </a:ext>
              </a:extLst>
            </xdr:cNvPr>
            <xdr:cNvSpPr/>
          </xdr:nvSpPr>
          <xdr:spPr>
            <a:xfrm>
              <a:off x="4319380" y="8909602"/>
              <a:ext cx="876300" cy="57150"/>
            </a:xfrm>
            <a:custGeom>
              <a:avLst/>
              <a:gdLst>
                <a:gd name="connsiteX0" fmla="*/ 495300 w 876300"/>
                <a:gd name="connsiteY0" fmla="*/ 0 h 57150"/>
                <a:gd name="connsiteX1" fmla="*/ 495300 w 876300"/>
                <a:gd name="connsiteY1" fmla="*/ 9525 h 57150"/>
                <a:gd name="connsiteX2" fmla="*/ 486957 w 876300"/>
                <a:gd name="connsiteY2" fmla="*/ 19050 h 57150"/>
                <a:gd name="connsiteX3" fmla="*/ 485775 w 876300"/>
                <a:gd name="connsiteY3" fmla="*/ 19050 h 57150"/>
                <a:gd name="connsiteX4" fmla="*/ 390525 w 876300"/>
                <a:gd name="connsiteY4" fmla="*/ 19050 h 57150"/>
                <a:gd name="connsiteX5" fmla="*/ 381000 w 876300"/>
                <a:gd name="connsiteY5" fmla="*/ 10707 h 57150"/>
                <a:gd name="connsiteX6" fmla="*/ 381000 w 876300"/>
                <a:gd name="connsiteY6" fmla="*/ 9525 h 57150"/>
                <a:gd name="connsiteX7" fmla="*/ 381000 w 876300"/>
                <a:gd name="connsiteY7" fmla="*/ 0 h 57150"/>
                <a:gd name="connsiteX8" fmla="*/ 0 w 876300"/>
                <a:gd name="connsiteY8" fmla="*/ 0 h 57150"/>
                <a:gd name="connsiteX9" fmla="*/ 0 w 876300"/>
                <a:gd name="connsiteY9" fmla="*/ 19050 h 57150"/>
                <a:gd name="connsiteX10" fmla="*/ 38100 w 876300"/>
                <a:gd name="connsiteY10" fmla="*/ 57150 h 57150"/>
                <a:gd name="connsiteX11" fmla="*/ 838200 w 876300"/>
                <a:gd name="connsiteY11" fmla="*/ 57150 h 57150"/>
                <a:gd name="connsiteX12" fmla="*/ 876300 w 876300"/>
                <a:gd name="connsiteY12" fmla="*/ 19050 h 57150"/>
                <a:gd name="connsiteX13" fmla="*/ 876300 w 876300"/>
                <a:gd name="connsiteY13" fmla="*/ 0 h 57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876300" h="57150">
                  <a:moveTo>
                    <a:pt x="495300" y="0"/>
                  </a:moveTo>
                  <a:lnTo>
                    <a:pt x="495300" y="9525"/>
                  </a:lnTo>
                  <a:cubicBezTo>
                    <a:pt x="495627" y="14459"/>
                    <a:pt x="491891" y="18723"/>
                    <a:pt x="486957" y="19050"/>
                  </a:cubicBezTo>
                  <a:cubicBezTo>
                    <a:pt x="486564" y="19076"/>
                    <a:pt x="486168" y="19076"/>
                    <a:pt x="485775" y="19050"/>
                  </a:cubicBezTo>
                  <a:lnTo>
                    <a:pt x="390525" y="19050"/>
                  </a:lnTo>
                  <a:cubicBezTo>
                    <a:pt x="385591" y="19377"/>
                    <a:pt x="381327" y="15641"/>
                    <a:pt x="381000" y="10707"/>
                  </a:cubicBezTo>
                  <a:cubicBezTo>
                    <a:pt x="380974" y="10314"/>
                    <a:pt x="380974" y="9918"/>
                    <a:pt x="381000" y="9525"/>
                  </a:cubicBezTo>
                  <a:lnTo>
                    <a:pt x="381000" y="0"/>
                  </a:lnTo>
                  <a:lnTo>
                    <a:pt x="0" y="0"/>
                  </a:lnTo>
                  <a:lnTo>
                    <a:pt x="0" y="19050"/>
                  </a:lnTo>
                  <a:cubicBezTo>
                    <a:pt x="0" y="40092"/>
                    <a:pt x="17058" y="57150"/>
                    <a:pt x="38100" y="57150"/>
                  </a:cubicBezTo>
                  <a:lnTo>
                    <a:pt x="838200" y="57150"/>
                  </a:lnTo>
                  <a:cubicBezTo>
                    <a:pt x="859242" y="57150"/>
                    <a:pt x="876300" y="40092"/>
                    <a:pt x="876300" y="19050"/>
                  </a:cubicBezTo>
                  <a:lnTo>
                    <a:pt x="876300" y="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/>
            <a:p>
              <a:endParaRPr lang="sk-SK"/>
            </a:p>
          </xdr:txBody>
        </xdr:sp>
        <xdr:sp macro="" textlink="">
          <xdr:nvSpPr>
            <xdr:cNvPr id="17" name="Voľný tvar: obrazec 16">
              <a:extLst>
                <a:ext uri="{FF2B5EF4-FFF2-40B4-BE49-F238E27FC236}">
                  <a16:creationId xmlns:a16="http://schemas.microsoft.com/office/drawing/2014/main" id="{37EC5186-B870-420F-A4EB-48475E1C10CC}"/>
                </a:ext>
              </a:extLst>
            </xdr:cNvPr>
            <xdr:cNvSpPr/>
          </xdr:nvSpPr>
          <xdr:spPr>
            <a:xfrm>
              <a:off x="4624180" y="8519077"/>
              <a:ext cx="266700" cy="266700"/>
            </a:xfrm>
            <a:custGeom>
              <a:avLst/>
              <a:gdLst>
                <a:gd name="connsiteX0" fmla="*/ 133350 w 266700"/>
                <a:gd name="connsiteY0" fmla="*/ 0 h 266700"/>
                <a:gd name="connsiteX1" fmla="*/ 0 w 266700"/>
                <a:gd name="connsiteY1" fmla="*/ 133350 h 266700"/>
                <a:gd name="connsiteX2" fmla="*/ 133350 w 266700"/>
                <a:gd name="connsiteY2" fmla="*/ 266700 h 266700"/>
                <a:gd name="connsiteX3" fmla="*/ 266700 w 266700"/>
                <a:gd name="connsiteY3" fmla="*/ 133350 h 266700"/>
                <a:gd name="connsiteX4" fmla="*/ 133350 w 266700"/>
                <a:gd name="connsiteY4" fmla="*/ 0 h 266700"/>
                <a:gd name="connsiteX5" fmla="*/ 142875 w 266700"/>
                <a:gd name="connsiteY5" fmla="*/ 142875 h 266700"/>
                <a:gd name="connsiteX6" fmla="*/ 186595 w 266700"/>
                <a:gd name="connsiteY6" fmla="*/ 142875 h 266700"/>
                <a:gd name="connsiteX7" fmla="*/ 142875 w 266700"/>
                <a:gd name="connsiteY7" fmla="*/ 229648 h 266700"/>
                <a:gd name="connsiteX8" fmla="*/ 142875 w 266700"/>
                <a:gd name="connsiteY8" fmla="*/ 123825 h 266700"/>
                <a:gd name="connsiteX9" fmla="*/ 142875 w 266700"/>
                <a:gd name="connsiteY9" fmla="*/ 36957 h 266700"/>
                <a:gd name="connsiteX10" fmla="*/ 186595 w 266700"/>
                <a:gd name="connsiteY10" fmla="*/ 123825 h 266700"/>
                <a:gd name="connsiteX11" fmla="*/ 123825 w 266700"/>
                <a:gd name="connsiteY11" fmla="*/ 123825 h 266700"/>
                <a:gd name="connsiteX12" fmla="*/ 81534 w 266700"/>
                <a:gd name="connsiteY12" fmla="*/ 123825 h 266700"/>
                <a:gd name="connsiteX13" fmla="*/ 123825 w 266700"/>
                <a:gd name="connsiteY13" fmla="*/ 38100 h 266700"/>
                <a:gd name="connsiteX14" fmla="*/ 123825 w 266700"/>
                <a:gd name="connsiteY14" fmla="*/ 142875 h 266700"/>
                <a:gd name="connsiteX15" fmla="*/ 123825 w 266700"/>
                <a:gd name="connsiteY15" fmla="*/ 228600 h 266700"/>
                <a:gd name="connsiteX16" fmla="*/ 81534 w 266700"/>
                <a:gd name="connsiteY16" fmla="*/ 142875 h 266700"/>
                <a:gd name="connsiteX17" fmla="*/ 62389 w 266700"/>
                <a:gd name="connsiteY17" fmla="*/ 123825 h 266700"/>
                <a:gd name="connsiteX18" fmla="*/ 21622 w 266700"/>
                <a:gd name="connsiteY18" fmla="*/ 123825 h 266700"/>
                <a:gd name="connsiteX19" fmla="*/ 111824 w 266700"/>
                <a:gd name="connsiteY19" fmla="*/ 23336 h 266700"/>
                <a:gd name="connsiteX20" fmla="*/ 62389 w 266700"/>
                <a:gd name="connsiteY20" fmla="*/ 123825 h 266700"/>
                <a:gd name="connsiteX21" fmla="*/ 62389 w 266700"/>
                <a:gd name="connsiteY21" fmla="*/ 142875 h 266700"/>
                <a:gd name="connsiteX22" fmla="*/ 112014 w 266700"/>
                <a:gd name="connsiteY22" fmla="*/ 243459 h 266700"/>
                <a:gd name="connsiteX23" fmla="*/ 21622 w 266700"/>
                <a:gd name="connsiteY23" fmla="*/ 142875 h 266700"/>
                <a:gd name="connsiteX24" fmla="*/ 205740 w 266700"/>
                <a:gd name="connsiteY24" fmla="*/ 142875 h 266700"/>
                <a:gd name="connsiteX25" fmla="*/ 245078 w 266700"/>
                <a:gd name="connsiteY25" fmla="*/ 142875 h 266700"/>
                <a:gd name="connsiteX26" fmla="*/ 156400 w 266700"/>
                <a:gd name="connsiteY26" fmla="*/ 243078 h 266700"/>
                <a:gd name="connsiteX27" fmla="*/ 205740 w 266700"/>
                <a:gd name="connsiteY27" fmla="*/ 142875 h 266700"/>
                <a:gd name="connsiteX28" fmla="*/ 205740 w 266700"/>
                <a:gd name="connsiteY28" fmla="*/ 123825 h 266700"/>
                <a:gd name="connsiteX29" fmla="*/ 156686 w 266700"/>
                <a:gd name="connsiteY29" fmla="*/ 23717 h 266700"/>
                <a:gd name="connsiteX30" fmla="*/ 245078 w 266700"/>
                <a:gd name="connsiteY30" fmla="*/ 123825 h 266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</a:cxnLst>
              <a:rect l="l" t="t" r="r" b="b"/>
              <a:pathLst>
                <a:path w="266700" h="266700">
                  <a:moveTo>
                    <a:pt x="133350" y="0"/>
                  </a:moveTo>
                  <a:cubicBezTo>
                    <a:pt x="59703" y="0"/>
                    <a:pt x="0" y="59703"/>
                    <a:pt x="0" y="133350"/>
                  </a:cubicBezTo>
                  <a:cubicBezTo>
                    <a:pt x="0" y="206997"/>
                    <a:pt x="59703" y="266700"/>
                    <a:pt x="133350" y="266700"/>
                  </a:cubicBezTo>
                  <a:cubicBezTo>
                    <a:pt x="206997" y="266700"/>
                    <a:pt x="266700" y="206997"/>
                    <a:pt x="266700" y="133350"/>
                  </a:cubicBezTo>
                  <a:cubicBezTo>
                    <a:pt x="266700" y="59703"/>
                    <a:pt x="206997" y="0"/>
                    <a:pt x="133350" y="0"/>
                  </a:cubicBezTo>
                  <a:close/>
                  <a:moveTo>
                    <a:pt x="142875" y="142875"/>
                  </a:moveTo>
                  <a:lnTo>
                    <a:pt x="186595" y="142875"/>
                  </a:lnTo>
                  <a:cubicBezTo>
                    <a:pt x="181616" y="175711"/>
                    <a:pt x="166302" y="206107"/>
                    <a:pt x="142875" y="229648"/>
                  </a:cubicBezTo>
                  <a:close/>
                  <a:moveTo>
                    <a:pt x="142875" y="123825"/>
                  </a:moveTo>
                  <a:lnTo>
                    <a:pt x="142875" y="36957"/>
                  </a:lnTo>
                  <a:cubicBezTo>
                    <a:pt x="166326" y="60520"/>
                    <a:pt x="181642" y="90952"/>
                    <a:pt x="186595" y="123825"/>
                  </a:cubicBezTo>
                  <a:close/>
                  <a:moveTo>
                    <a:pt x="123825" y="123825"/>
                  </a:moveTo>
                  <a:lnTo>
                    <a:pt x="81534" y="123825"/>
                  </a:lnTo>
                  <a:cubicBezTo>
                    <a:pt x="86271" y="91515"/>
                    <a:pt x="101069" y="61520"/>
                    <a:pt x="123825" y="38100"/>
                  </a:cubicBezTo>
                  <a:close/>
                  <a:moveTo>
                    <a:pt x="123825" y="142875"/>
                  </a:moveTo>
                  <a:lnTo>
                    <a:pt x="123825" y="228600"/>
                  </a:lnTo>
                  <a:cubicBezTo>
                    <a:pt x="101112" y="205149"/>
                    <a:pt x="86320" y="175170"/>
                    <a:pt x="81534" y="142875"/>
                  </a:cubicBezTo>
                  <a:close/>
                  <a:moveTo>
                    <a:pt x="62389" y="123825"/>
                  </a:moveTo>
                  <a:lnTo>
                    <a:pt x="21622" y="123825"/>
                  </a:lnTo>
                  <a:cubicBezTo>
                    <a:pt x="25850" y="73933"/>
                    <a:pt x="62676" y="32908"/>
                    <a:pt x="111824" y="23336"/>
                  </a:cubicBezTo>
                  <a:cubicBezTo>
                    <a:pt x="84670" y="50432"/>
                    <a:pt x="67282" y="85777"/>
                    <a:pt x="62389" y="123825"/>
                  </a:cubicBezTo>
                  <a:close/>
                  <a:moveTo>
                    <a:pt x="62389" y="142875"/>
                  </a:moveTo>
                  <a:cubicBezTo>
                    <a:pt x="67286" y="180988"/>
                    <a:pt x="84748" y="216382"/>
                    <a:pt x="112014" y="243459"/>
                  </a:cubicBezTo>
                  <a:cubicBezTo>
                    <a:pt x="62794" y="233894"/>
                    <a:pt x="25894" y="192834"/>
                    <a:pt x="21622" y="142875"/>
                  </a:cubicBezTo>
                  <a:close/>
                  <a:moveTo>
                    <a:pt x="205740" y="142875"/>
                  </a:moveTo>
                  <a:lnTo>
                    <a:pt x="245078" y="142875"/>
                  </a:lnTo>
                  <a:cubicBezTo>
                    <a:pt x="240907" y="192201"/>
                    <a:pt x="204854" y="232941"/>
                    <a:pt x="156400" y="243078"/>
                  </a:cubicBezTo>
                  <a:cubicBezTo>
                    <a:pt x="183540" y="216099"/>
                    <a:pt x="200903" y="180836"/>
                    <a:pt x="205740" y="142875"/>
                  </a:cubicBezTo>
                  <a:close/>
                  <a:moveTo>
                    <a:pt x="205740" y="123825"/>
                  </a:moveTo>
                  <a:cubicBezTo>
                    <a:pt x="200864" y="85963"/>
                    <a:pt x="183619" y="50771"/>
                    <a:pt x="156686" y="23717"/>
                  </a:cubicBezTo>
                  <a:cubicBezTo>
                    <a:pt x="204996" y="33955"/>
                    <a:pt x="240902" y="74620"/>
                    <a:pt x="245078" y="123825"/>
                  </a:cubicBez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/>
            <a:p>
              <a:endParaRPr lang="sk-SK"/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43</xdr:row>
      <xdr:rowOff>38100</xdr:rowOff>
    </xdr:from>
    <xdr:to>
      <xdr:col>5</xdr:col>
      <xdr:colOff>567193</xdr:colOff>
      <xdr:row>49</xdr:row>
      <xdr:rowOff>17780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94F8C3A7-697E-4542-974D-DDF0984D5EA1}"/>
            </a:ext>
          </a:extLst>
        </xdr:cNvPr>
        <xdr:cNvGrpSpPr>
          <a:grpSpLocks noChangeAspect="1"/>
        </xdr:cNvGrpSpPr>
      </xdr:nvGrpSpPr>
      <xdr:grpSpPr>
        <a:xfrm>
          <a:off x="99060" y="8328660"/>
          <a:ext cx="6731773" cy="1031240"/>
          <a:chOff x="0" y="7673009"/>
          <a:chExt cx="6480313" cy="1031240"/>
        </a:xfrm>
      </xdr:grpSpPr>
      <xdr:grpSp>
        <xdr:nvGrpSpPr>
          <xdr:cNvPr id="3" name="Skupina 2">
            <a:extLst>
              <a:ext uri="{FF2B5EF4-FFF2-40B4-BE49-F238E27FC236}">
                <a16:creationId xmlns:a16="http://schemas.microsoft.com/office/drawing/2014/main" id="{28434D50-9A66-46D2-AC09-4FA60C4671E9}"/>
              </a:ext>
            </a:extLst>
          </xdr:cNvPr>
          <xdr:cNvGrpSpPr/>
        </xdr:nvGrpSpPr>
        <xdr:grpSpPr>
          <a:xfrm>
            <a:off x="0" y="7673009"/>
            <a:ext cx="6480313" cy="1031240"/>
            <a:chOff x="0" y="7673009"/>
            <a:chExt cx="6480313" cy="1031240"/>
          </a:xfrm>
        </xdr:grpSpPr>
        <xdr:sp macro="" textlink="">
          <xdr:nvSpPr>
            <xdr:cNvPr id="8" name="Textové pole 2">
              <a:extLst>
                <a:ext uri="{FF2B5EF4-FFF2-40B4-BE49-F238E27FC236}">
                  <a16:creationId xmlns:a16="http://schemas.microsoft.com/office/drawing/2014/main" id="{237DB7E3-5943-48C3-94CE-DB4225673BB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7673009"/>
              <a:ext cx="6480313" cy="103124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2250440" algn="l"/>
                  <a:tab pos="4951095" algn="l"/>
                </a:tabLst>
              </a:pPr>
              <a:r>
                <a:rPr lang="sk-SK" sz="1100" i="1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RK EL-Tech s. r. o. 	IČO: 52 664 619 	Obchodný register 	   +421 (0)903 885 719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Pod kaštieľom 627/9	DIČ: 2121115458	Okresný súd Trenčín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knazek.r@rkeltech.sk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018 41 Dubnica nad Váhom	IČ DPH: SK2121115458	oddiel: Sro, vložka č. 39102/R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http://www.rkeltech.sk</a:t>
              </a: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	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9" name="Rovná spojnica 8">
              <a:extLst>
                <a:ext uri="{FF2B5EF4-FFF2-40B4-BE49-F238E27FC236}">
                  <a16:creationId xmlns:a16="http://schemas.microsoft.com/office/drawing/2014/main" id="{22561EB3-431B-4B22-B7DC-3D3D36D0DF66}"/>
                </a:ext>
              </a:extLst>
            </xdr:cNvPr>
            <xdr:cNvCxnSpPr/>
          </xdr:nvCxnSpPr>
          <xdr:spPr>
            <a:xfrm>
              <a:off x="81641" y="7796758"/>
              <a:ext cx="6332411" cy="245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10" name="Grafický objekt 2" descr="E-mail">
              <a:extLst>
                <a:ext uri="{FF2B5EF4-FFF2-40B4-BE49-F238E27FC236}">
                  <a16:creationId xmlns:a16="http://schemas.microsoft.com/office/drawing/2014/main" id="{BEE8A14A-7002-4DC5-A6B1-8BB09A2CC9B7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691270" y="8222974"/>
              <a:ext cx="179705" cy="179705"/>
            </a:xfrm>
            <a:prstGeom prst="rect">
              <a:avLst/>
            </a:prstGeom>
          </xdr:spPr>
        </xdr:pic>
        <xdr:pic>
          <xdr:nvPicPr>
            <xdr:cNvPr id="11" name="Grafický objekt 3" descr="Telefón">
              <a:extLst>
                <a:ext uri="{FF2B5EF4-FFF2-40B4-BE49-F238E27FC236}">
                  <a16:creationId xmlns:a16="http://schemas.microsoft.com/office/drawing/2014/main" id="{6A39AD02-75D4-4FB8-BDE4-3C3DB698A5FC}"/>
                </a:ext>
              </a:extLst>
            </xdr:cNvPr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4691270" y="7997687"/>
              <a:ext cx="179705" cy="179705"/>
            </a:xfrm>
            <a:prstGeom prst="rect">
              <a:avLst/>
            </a:prstGeom>
          </xdr:spPr>
        </xdr:pic>
      </xdr:grpSp>
      <xdr:grpSp>
        <xdr:nvGrpSpPr>
          <xdr:cNvPr id="4" name="Grafický objekt 27" descr="Internet">
            <a:extLst>
              <a:ext uri="{FF2B5EF4-FFF2-40B4-BE49-F238E27FC236}">
                <a16:creationId xmlns:a16="http://schemas.microsoft.com/office/drawing/2014/main" id="{CECC6062-359B-4AC9-A141-8B968DDAFF17}"/>
              </a:ext>
            </a:extLst>
          </xdr:cNvPr>
          <xdr:cNvGrpSpPr>
            <a:grpSpLocks noChangeAspect="1"/>
          </xdr:cNvGrpSpPr>
        </xdr:nvGrpSpPr>
        <xdr:grpSpPr>
          <a:xfrm>
            <a:off x="4678017" y="8421757"/>
            <a:ext cx="216000" cy="216000"/>
            <a:chOff x="4300330" y="8242852"/>
            <a:chExt cx="914400" cy="914400"/>
          </a:xfrm>
        </xdr:grpSpPr>
        <xdr:sp macro="" textlink="">
          <xdr:nvSpPr>
            <xdr:cNvPr id="5" name="Voľný tvar: obrazec 4">
              <a:extLst>
                <a:ext uri="{FF2B5EF4-FFF2-40B4-BE49-F238E27FC236}">
                  <a16:creationId xmlns:a16="http://schemas.microsoft.com/office/drawing/2014/main" id="{CEB61FEA-7B81-4D57-A0EA-4BF6A6BB0BC8}"/>
                </a:ext>
              </a:extLst>
            </xdr:cNvPr>
            <xdr:cNvSpPr/>
          </xdr:nvSpPr>
          <xdr:spPr>
            <a:xfrm>
              <a:off x="4433680" y="8433352"/>
              <a:ext cx="647700" cy="438150"/>
            </a:xfrm>
            <a:custGeom>
              <a:avLst/>
              <a:gdLst>
                <a:gd name="connsiteX0" fmla="*/ 590550 w 647700"/>
                <a:gd name="connsiteY0" fmla="*/ 381000 h 438150"/>
                <a:gd name="connsiteX1" fmla="*/ 57150 w 647700"/>
                <a:gd name="connsiteY1" fmla="*/ 381000 h 438150"/>
                <a:gd name="connsiteX2" fmla="*/ 57150 w 647700"/>
                <a:gd name="connsiteY2" fmla="*/ 57150 h 438150"/>
                <a:gd name="connsiteX3" fmla="*/ 590550 w 647700"/>
                <a:gd name="connsiteY3" fmla="*/ 57150 h 438150"/>
                <a:gd name="connsiteX4" fmla="*/ 647700 w 647700"/>
                <a:gd name="connsiteY4" fmla="*/ 38100 h 438150"/>
                <a:gd name="connsiteX5" fmla="*/ 609600 w 647700"/>
                <a:gd name="connsiteY5" fmla="*/ 0 h 438150"/>
                <a:gd name="connsiteX6" fmla="*/ 38100 w 647700"/>
                <a:gd name="connsiteY6" fmla="*/ 0 h 438150"/>
                <a:gd name="connsiteX7" fmla="*/ 0 w 647700"/>
                <a:gd name="connsiteY7" fmla="*/ 38100 h 438150"/>
                <a:gd name="connsiteX8" fmla="*/ 0 w 647700"/>
                <a:gd name="connsiteY8" fmla="*/ 438150 h 438150"/>
                <a:gd name="connsiteX9" fmla="*/ 647700 w 647700"/>
                <a:gd name="connsiteY9" fmla="*/ 438150 h 438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647700" h="438150">
                  <a:moveTo>
                    <a:pt x="590550" y="381000"/>
                  </a:moveTo>
                  <a:lnTo>
                    <a:pt x="57150" y="381000"/>
                  </a:lnTo>
                  <a:lnTo>
                    <a:pt x="57150" y="57150"/>
                  </a:lnTo>
                  <a:lnTo>
                    <a:pt x="590550" y="57150"/>
                  </a:lnTo>
                  <a:close/>
                  <a:moveTo>
                    <a:pt x="647700" y="38100"/>
                  </a:moveTo>
                  <a:cubicBezTo>
                    <a:pt x="647700" y="17058"/>
                    <a:pt x="630642" y="0"/>
                    <a:pt x="609600" y="0"/>
                  </a:cubicBezTo>
                  <a:lnTo>
                    <a:pt x="38100" y="0"/>
                  </a:lnTo>
                  <a:cubicBezTo>
                    <a:pt x="17058" y="0"/>
                    <a:pt x="0" y="17058"/>
                    <a:pt x="0" y="38100"/>
                  </a:cubicBezTo>
                  <a:lnTo>
                    <a:pt x="0" y="438150"/>
                  </a:lnTo>
                  <a:lnTo>
                    <a:pt x="647700" y="43815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6" name="Voľný tvar: obrazec 5">
              <a:extLst>
                <a:ext uri="{FF2B5EF4-FFF2-40B4-BE49-F238E27FC236}">
                  <a16:creationId xmlns:a16="http://schemas.microsoft.com/office/drawing/2014/main" id="{D7AC8E2F-C934-4B6C-AFCB-729A700BAA9D}"/>
                </a:ext>
              </a:extLst>
            </xdr:cNvPr>
            <xdr:cNvSpPr/>
          </xdr:nvSpPr>
          <xdr:spPr>
            <a:xfrm>
              <a:off x="4319380" y="8909602"/>
              <a:ext cx="876300" cy="57150"/>
            </a:xfrm>
            <a:custGeom>
              <a:avLst/>
              <a:gdLst>
                <a:gd name="connsiteX0" fmla="*/ 495300 w 876300"/>
                <a:gd name="connsiteY0" fmla="*/ 0 h 57150"/>
                <a:gd name="connsiteX1" fmla="*/ 495300 w 876300"/>
                <a:gd name="connsiteY1" fmla="*/ 9525 h 57150"/>
                <a:gd name="connsiteX2" fmla="*/ 486957 w 876300"/>
                <a:gd name="connsiteY2" fmla="*/ 19050 h 57150"/>
                <a:gd name="connsiteX3" fmla="*/ 485775 w 876300"/>
                <a:gd name="connsiteY3" fmla="*/ 19050 h 57150"/>
                <a:gd name="connsiteX4" fmla="*/ 390525 w 876300"/>
                <a:gd name="connsiteY4" fmla="*/ 19050 h 57150"/>
                <a:gd name="connsiteX5" fmla="*/ 381000 w 876300"/>
                <a:gd name="connsiteY5" fmla="*/ 10707 h 57150"/>
                <a:gd name="connsiteX6" fmla="*/ 381000 w 876300"/>
                <a:gd name="connsiteY6" fmla="*/ 9525 h 57150"/>
                <a:gd name="connsiteX7" fmla="*/ 381000 w 876300"/>
                <a:gd name="connsiteY7" fmla="*/ 0 h 57150"/>
                <a:gd name="connsiteX8" fmla="*/ 0 w 876300"/>
                <a:gd name="connsiteY8" fmla="*/ 0 h 57150"/>
                <a:gd name="connsiteX9" fmla="*/ 0 w 876300"/>
                <a:gd name="connsiteY9" fmla="*/ 19050 h 57150"/>
                <a:gd name="connsiteX10" fmla="*/ 38100 w 876300"/>
                <a:gd name="connsiteY10" fmla="*/ 57150 h 57150"/>
                <a:gd name="connsiteX11" fmla="*/ 838200 w 876300"/>
                <a:gd name="connsiteY11" fmla="*/ 57150 h 57150"/>
                <a:gd name="connsiteX12" fmla="*/ 876300 w 876300"/>
                <a:gd name="connsiteY12" fmla="*/ 19050 h 57150"/>
                <a:gd name="connsiteX13" fmla="*/ 876300 w 876300"/>
                <a:gd name="connsiteY13" fmla="*/ 0 h 57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876300" h="57150">
                  <a:moveTo>
                    <a:pt x="495300" y="0"/>
                  </a:moveTo>
                  <a:lnTo>
                    <a:pt x="495300" y="9525"/>
                  </a:lnTo>
                  <a:cubicBezTo>
                    <a:pt x="495627" y="14459"/>
                    <a:pt x="491891" y="18723"/>
                    <a:pt x="486957" y="19050"/>
                  </a:cubicBezTo>
                  <a:cubicBezTo>
                    <a:pt x="486564" y="19076"/>
                    <a:pt x="486168" y="19076"/>
                    <a:pt x="485775" y="19050"/>
                  </a:cubicBezTo>
                  <a:lnTo>
                    <a:pt x="390525" y="19050"/>
                  </a:lnTo>
                  <a:cubicBezTo>
                    <a:pt x="385591" y="19377"/>
                    <a:pt x="381327" y="15641"/>
                    <a:pt x="381000" y="10707"/>
                  </a:cubicBezTo>
                  <a:cubicBezTo>
                    <a:pt x="380974" y="10314"/>
                    <a:pt x="380974" y="9918"/>
                    <a:pt x="381000" y="9525"/>
                  </a:cubicBezTo>
                  <a:lnTo>
                    <a:pt x="381000" y="0"/>
                  </a:lnTo>
                  <a:lnTo>
                    <a:pt x="0" y="0"/>
                  </a:lnTo>
                  <a:lnTo>
                    <a:pt x="0" y="19050"/>
                  </a:lnTo>
                  <a:cubicBezTo>
                    <a:pt x="0" y="40092"/>
                    <a:pt x="17058" y="57150"/>
                    <a:pt x="38100" y="57150"/>
                  </a:cubicBezTo>
                  <a:lnTo>
                    <a:pt x="838200" y="57150"/>
                  </a:lnTo>
                  <a:cubicBezTo>
                    <a:pt x="859242" y="57150"/>
                    <a:pt x="876300" y="40092"/>
                    <a:pt x="876300" y="19050"/>
                  </a:cubicBezTo>
                  <a:lnTo>
                    <a:pt x="876300" y="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7" name="Voľný tvar: obrazec 6">
              <a:extLst>
                <a:ext uri="{FF2B5EF4-FFF2-40B4-BE49-F238E27FC236}">
                  <a16:creationId xmlns:a16="http://schemas.microsoft.com/office/drawing/2014/main" id="{33AD823F-7716-432F-BCC4-6BD5CB856328}"/>
                </a:ext>
              </a:extLst>
            </xdr:cNvPr>
            <xdr:cNvSpPr/>
          </xdr:nvSpPr>
          <xdr:spPr>
            <a:xfrm>
              <a:off x="4624180" y="8519077"/>
              <a:ext cx="266700" cy="266700"/>
            </a:xfrm>
            <a:custGeom>
              <a:avLst/>
              <a:gdLst>
                <a:gd name="connsiteX0" fmla="*/ 133350 w 266700"/>
                <a:gd name="connsiteY0" fmla="*/ 0 h 266700"/>
                <a:gd name="connsiteX1" fmla="*/ 0 w 266700"/>
                <a:gd name="connsiteY1" fmla="*/ 133350 h 266700"/>
                <a:gd name="connsiteX2" fmla="*/ 133350 w 266700"/>
                <a:gd name="connsiteY2" fmla="*/ 266700 h 266700"/>
                <a:gd name="connsiteX3" fmla="*/ 266700 w 266700"/>
                <a:gd name="connsiteY3" fmla="*/ 133350 h 266700"/>
                <a:gd name="connsiteX4" fmla="*/ 133350 w 266700"/>
                <a:gd name="connsiteY4" fmla="*/ 0 h 266700"/>
                <a:gd name="connsiteX5" fmla="*/ 142875 w 266700"/>
                <a:gd name="connsiteY5" fmla="*/ 142875 h 266700"/>
                <a:gd name="connsiteX6" fmla="*/ 186595 w 266700"/>
                <a:gd name="connsiteY6" fmla="*/ 142875 h 266700"/>
                <a:gd name="connsiteX7" fmla="*/ 142875 w 266700"/>
                <a:gd name="connsiteY7" fmla="*/ 229648 h 266700"/>
                <a:gd name="connsiteX8" fmla="*/ 142875 w 266700"/>
                <a:gd name="connsiteY8" fmla="*/ 123825 h 266700"/>
                <a:gd name="connsiteX9" fmla="*/ 142875 w 266700"/>
                <a:gd name="connsiteY9" fmla="*/ 36957 h 266700"/>
                <a:gd name="connsiteX10" fmla="*/ 186595 w 266700"/>
                <a:gd name="connsiteY10" fmla="*/ 123825 h 266700"/>
                <a:gd name="connsiteX11" fmla="*/ 123825 w 266700"/>
                <a:gd name="connsiteY11" fmla="*/ 123825 h 266700"/>
                <a:gd name="connsiteX12" fmla="*/ 81534 w 266700"/>
                <a:gd name="connsiteY12" fmla="*/ 123825 h 266700"/>
                <a:gd name="connsiteX13" fmla="*/ 123825 w 266700"/>
                <a:gd name="connsiteY13" fmla="*/ 38100 h 266700"/>
                <a:gd name="connsiteX14" fmla="*/ 123825 w 266700"/>
                <a:gd name="connsiteY14" fmla="*/ 142875 h 266700"/>
                <a:gd name="connsiteX15" fmla="*/ 123825 w 266700"/>
                <a:gd name="connsiteY15" fmla="*/ 228600 h 266700"/>
                <a:gd name="connsiteX16" fmla="*/ 81534 w 266700"/>
                <a:gd name="connsiteY16" fmla="*/ 142875 h 266700"/>
                <a:gd name="connsiteX17" fmla="*/ 62389 w 266700"/>
                <a:gd name="connsiteY17" fmla="*/ 123825 h 266700"/>
                <a:gd name="connsiteX18" fmla="*/ 21622 w 266700"/>
                <a:gd name="connsiteY18" fmla="*/ 123825 h 266700"/>
                <a:gd name="connsiteX19" fmla="*/ 111824 w 266700"/>
                <a:gd name="connsiteY19" fmla="*/ 23336 h 266700"/>
                <a:gd name="connsiteX20" fmla="*/ 62389 w 266700"/>
                <a:gd name="connsiteY20" fmla="*/ 123825 h 266700"/>
                <a:gd name="connsiteX21" fmla="*/ 62389 w 266700"/>
                <a:gd name="connsiteY21" fmla="*/ 142875 h 266700"/>
                <a:gd name="connsiteX22" fmla="*/ 112014 w 266700"/>
                <a:gd name="connsiteY22" fmla="*/ 243459 h 266700"/>
                <a:gd name="connsiteX23" fmla="*/ 21622 w 266700"/>
                <a:gd name="connsiteY23" fmla="*/ 142875 h 266700"/>
                <a:gd name="connsiteX24" fmla="*/ 205740 w 266700"/>
                <a:gd name="connsiteY24" fmla="*/ 142875 h 266700"/>
                <a:gd name="connsiteX25" fmla="*/ 245078 w 266700"/>
                <a:gd name="connsiteY25" fmla="*/ 142875 h 266700"/>
                <a:gd name="connsiteX26" fmla="*/ 156400 w 266700"/>
                <a:gd name="connsiteY26" fmla="*/ 243078 h 266700"/>
                <a:gd name="connsiteX27" fmla="*/ 205740 w 266700"/>
                <a:gd name="connsiteY27" fmla="*/ 142875 h 266700"/>
                <a:gd name="connsiteX28" fmla="*/ 205740 w 266700"/>
                <a:gd name="connsiteY28" fmla="*/ 123825 h 266700"/>
                <a:gd name="connsiteX29" fmla="*/ 156686 w 266700"/>
                <a:gd name="connsiteY29" fmla="*/ 23717 h 266700"/>
                <a:gd name="connsiteX30" fmla="*/ 245078 w 266700"/>
                <a:gd name="connsiteY30" fmla="*/ 123825 h 266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</a:cxnLst>
              <a:rect l="l" t="t" r="r" b="b"/>
              <a:pathLst>
                <a:path w="266700" h="266700">
                  <a:moveTo>
                    <a:pt x="133350" y="0"/>
                  </a:moveTo>
                  <a:cubicBezTo>
                    <a:pt x="59703" y="0"/>
                    <a:pt x="0" y="59703"/>
                    <a:pt x="0" y="133350"/>
                  </a:cubicBezTo>
                  <a:cubicBezTo>
                    <a:pt x="0" y="206997"/>
                    <a:pt x="59703" y="266700"/>
                    <a:pt x="133350" y="266700"/>
                  </a:cubicBezTo>
                  <a:cubicBezTo>
                    <a:pt x="206997" y="266700"/>
                    <a:pt x="266700" y="206997"/>
                    <a:pt x="266700" y="133350"/>
                  </a:cubicBezTo>
                  <a:cubicBezTo>
                    <a:pt x="266700" y="59703"/>
                    <a:pt x="206997" y="0"/>
                    <a:pt x="133350" y="0"/>
                  </a:cubicBezTo>
                  <a:close/>
                  <a:moveTo>
                    <a:pt x="142875" y="142875"/>
                  </a:moveTo>
                  <a:lnTo>
                    <a:pt x="186595" y="142875"/>
                  </a:lnTo>
                  <a:cubicBezTo>
                    <a:pt x="181616" y="175711"/>
                    <a:pt x="166302" y="206107"/>
                    <a:pt x="142875" y="229648"/>
                  </a:cubicBezTo>
                  <a:close/>
                  <a:moveTo>
                    <a:pt x="142875" y="123825"/>
                  </a:moveTo>
                  <a:lnTo>
                    <a:pt x="142875" y="36957"/>
                  </a:lnTo>
                  <a:cubicBezTo>
                    <a:pt x="166326" y="60520"/>
                    <a:pt x="181642" y="90952"/>
                    <a:pt x="186595" y="123825"/>
                  </a:cubicBezTo>
                  <a:close/>
                  <a:moveTo>
                    <a:pt x="123825" y="123825"/>
                  </a:moveTo>
                  <a:lnTo>
                    <a:pt x="81534" y="123825"/>
                  </a:lnTo>
                  <a:cubicBezTo>
                    <a:pt x="86271" y="91515"/>
                    <a:pt x="101069" y="61520"/>
                    <a:pt x="123825" y="38100"/>
                  </a:cubicBezTo>
                  <a:close/>
                  <a:moveTo>
                    <a:pt x="123825" y="142875"/>
                  </a:moveTo>
                  <a:lnTo>
                    <a:pt x="123825" y="228600"/>
                  </a:lnTo>
                  <a:cubicBezTo>
                    <a:pt x="101112" y="205149"/>
                    <a:pt x="86320" y="175170"/>
                    <a:pt x="81534" y="142875"/>
                  </a:cubicBezTo>
                  <a:close/>
                  <a:moveTo>
                    <a:pt x="62389" y="123825"/>
                  </a:moveTo>
                  <a:lnTo>
                    <a:pt x="21622" y="123825"/>
                  </a:lnTo>
                  <a:cubicBezTo>
                    <a:pt x="25850" y="73933"/>
                    <a:pt x="62676" y="32908"/>
                    <a:pt x="111824" y="23336"/>
                  </a:cubicBezTo>
                  <a:cubicBezTo>
                    <a:pt x="84670" y="50432"/>
                    <a:pt x="67282" y="85777"/>
                    <a:pt x="62389" y="123825"/>
                  </a:cubicBezTo>
                  <a:close/>
                  <a:moveTo>
                    <a:pt x="62389" y="142875"/>
                  </a:moveTo>
                  <a:cubicBezTo>
                    <a:pt x="67286" y="180988"/>
                    <a:pt x="84748" y="216382"/>
                    <a:pt x="112014" y="243459"/>
                  </a:cubicBezTo>
                  <a:cubicBezTo>
                    <a:pt x="62794" y="233894"/>
                    <a:pt x="25894" y="192834"/>
                    <a:pt x="21622" y="142875"/>
                  </a:cubicBezTo>
                  <a:close/>
                  <a:moveTo>
                    <a:pt x="205740" y="142875"/>
                  </a:moveTo>
                  <a:lnTo>
                    <a:pt x="245078" y="142875"/>
                  </a:lnTo>
                  <a:cubicBezTo>
                    <a:pt x="240907" y="192201"/>
                    <a:pt x="204854" y="232941"/>
                    <a:pt x="156400" y="243078"/>
                  </a:cubicBezTo>
                  <a:cubicBezTo>
                    <a:pt x="183540" y="216099"/>
                    <a:pt x="200903" y="180836"/>
                    <a:pt x="205740" y="142875"/>
                  </a:cubicBezTo>
                  <a:close/>
                  <a:moveTo>
                    <a:pt x="205740" y="123825"/>
                  </a:moveTo>
                  <a:cubicBezTo>
                    <a:pt x="200864" y="85963"/>
                    <a:pt x="183619" y="50771"/>
                    <a:pt x="156686" y="23717"/>
                  </a:cubicBezTo>
                  <a:cubicBezTo>
                    <a:pt x="204996" y="33955"/>
                    <a:pt x="240902" y="74620"/>
                    <a:pt x="245078" y="123825"/>
                  </a:cubicBez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215900</xdr:colOff>
      <xdr:row>43</xdr:row>
      <xdr:rowOff>124460</xdr:rowOff>
    </xdr:from>
    <xdr:to>
      <xdr:col>5</xdr:col>
      <xdr:colOff>597673</xdr:colOff>
      <xdr:row>49</xdr:row>
      <xdr:rowOff>101600</xdr:rowOff>
    </xdr:to>
    <xdr:grpSp>
      <xdr:nvGrpSpPr>
        <xdr:cNvPr id="12" name="Skupina 11">
          <a:extLst>
            <a:ext uri="{FF2B5EF4-FFF2-40B4-BE49-F238E27FC236}">
              <a16:creationId xmlns:a16="http://schemas.microsoft.com/office/drawing/2014/main" id="{EECD2692-A15E-4266-AC12-E5890CC02DF1}"/>
            </a:ext>
          </a:extLst>
        </xdr:cNvPr>
        <xdr:cNvGrpSpPr>
          <a:grpSpLocks noChangeAspect="1"/>
        </xdr:cNvGrpSpPr>
      </xdr:nvGrpSpPr>
      <xdr:grpSpPr>
        <a:xfrm>
          <a:off x="215900" y="8140700"/>
          <a:ext cx="6485393" cy="1028700"/>
          <a:chOff x="0" y="7673009"/>
          <a:chExt cx="6480313" cy="1031240"/>
        </a:xfrm>
      </xdr:grpSpPr>
      <xdr:grpSp>
        <xdr:nvGrpSpPr>
          <xdr:cNvPr id="13" name="Skupina 12">
            <a:extLst>
              <a:ext uri="{FF2B5EF4-FFF2-40B4-BE49-F238E27FC236}">
                <a16:creationId xmlns:a16="http://schemas.microsoft.com/office/drawing/2014/main" id="{CE06BA67-3DC8-4AC6-A5C2-4CFF43DD15DC}"/>
              </a:ext>
            </a:extLst>
          </xdr:cNvPr>
          <xdr:cNvGrpSpPr/>
        </xdr:nvGrpSpPr>
        <xdr:grpSpPr>
          <a:xfrm>
            <a:off x="0" y="7673009"/>
            <a:ext cx="6480313" cy="1031240"/>
            <a:chOff x="0" y="7673009"/>
            <a:chExt cx="6480313" cy="1031240"/>
          </a:xfrm>
        </xdr:grpSpPr>
        <xdr:sp macro="" textlink="">
          <xdr:nvSpPr>
            <xdr:cNvPr id="18" name="Textové pole 2">
              <a:extLst>
                <a:ext uri="{FF2B5EF4-FFF2-40B4-BE49-F238E27FC236}">
                  <a16:creationId xmlns:a16="http://schemas.microsoft.com/office/drawing/2014/main" id="{589DB613-AF71-4A56-93A1-B1805C956DA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7673009"/>
              <a:ext cx="6480313" cy="103124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2250440" algn="l"/>
                  <a:tab pos="4951095" algn="l"/>
                </a:tabLst>
              </a:pPr>
              <a:r>
                <a:rPr lang="sk-SK" sz="1100" i="1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RK EL-Tech s. r. o. 	IČO: 52 664 619 	Obchodný register 	   +421 (0)903 885 719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Pod kaštieľom 627/9	DIČ: 2121115458	Okresný súd Trenčín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knazek.r@rkeltech.sk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018 41 Dubnica nad Váhom	IČ DPH: SK2121115458	oddiel: Sro, vložka č. 39102/R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http://www.rkeltech.sk</a:t>
              </a: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	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19" name="Rovná spojnica 18">
              <a:extLst>
                <a:ext uri="{FF2B5EF4-FFF2-40B4-BE49-F238E27FC236}">
                  <a16:creationId xmlns:a16="http://schemas.microsoft.com/office/drawing/2014/main" id="{BC2EFFAF-44E2-4D67-8694-FA7AB78DA67E}"/>
                </a:ext>
              </a:extLst>
            </xdr:cNvPr>
            <xdr:cNvCxnSpPr/>
          </xdr:nvCxnSpPr>
          <xdr:spPr>
            <a:xfrm>
              <a:off x="81641" y="7796758"/>
              <a:ext cx="6332411" cy="245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20" name="Grafický objekt 2" descr="E-mail">
              <a:extLst>
                <a:ext uri="{FF2B5EF4-FFF2-40B4-BE49-F238E27FC236}">
                  <a16:creationId xmlns:a16="http://schemas.microsoft.com/office/drawing/2014/main" id="{4EFE01AB-552C-4AEC-8C42-E0C23BD46D5D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691270" y="8222974"/>
              <a:ext cx="179705" cy="179705"/>
            </a:xfrm>
            <a:prstGeom prst="rect">
              <a:avLst/>
            </a:prstGeom>
          </xdr:spPr>
        </xdr:pic>
        <xdr:pic>
          <xdr:nvPicPr>
            <xdr:cNvPr id="21" name="Grafický objekt 3" descr="Telefón">
              <a:extLst>
                <a:ext uri="{FF2B5EF4-FFF2-40B4-BE49-F238E27FC236}">
                  <a16:creationId xmlns:a16="http://schemas.microsoft.com/office/drawing/2014/main" id="{0575EA5E-8EDB-4D27-B6F3-AA4D1463C652}"/>
                </a:ext>
              </a:extLst>
            </xdr:cNvPr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4691270" y="7997687"/>
              <a:ext cx="179705" cy="179705"/>
            </a:xfrm>
            <a:prstGeom prst="rect">
              <a:avLst/>
            </a:prstGeom>
          </xdr:spPr>
        </xdr:pic>
      </xdr:grpSp>
      <xdr:grpSp>
        <xdr:nvGrpSpPr>
          <xdr:cNvPr id="14" name="Grafický objekt 27" descr="Internet">
            <a:extLst>
              <a:ext uri="{FF2B5EF4-FFF2-40B4-BE49-F238E27FC236}">
                <a16:creationId xmlns:a16="http://schemas.microsoft.com/office/drawing/2014/main" id="{80936026-27FC-4452-B7F5-B843D66ACDE9}"/>
              </a:ext>
            </a:extLst>
          </xdr:cNvPr>
          <xdr:cNvGrpSpPr>
            <a:grpSpLocks noChangeAspect="1"/>
          </xdr:cNvGrpSpPr>
        </xdr:nvGrpSpPr>
        <xdr:grpSpPr>
          <a:xfrm>
            <a:off x="4678017" y="8421757"/>
            <a:ext cx="216000" cy="216000"/>
            <a:chOff x="4300330" y="8242852"/>
            <a:chExt cx="914400" cy="914400"/>
          </a:xfrm>
        </xdr:grpSpPr>
        <xdr:sp macro="" textlink="">
          <xdr:nvSpPr>
            <xdr:cNvPr id="15" name="Voľný tvar: obrazec 14">
              <a:extLst>
                <a:ext uri="{FF2B5EF4-FFF2-40B4-BE49-F238E27FC236}">
                  <a16:creationId xmlns:a16="http://schemas.microsoft.com/office/drawing/2014/main" id="{D4565E06-2FB5-49A4-B288-A742C746ABAD}"/>
                </a:ext>
              </a:extLst>
            </xdr:cNvPr>
            <xdr:cNvSpPr/>
          </xdr:nvSpPr>
          <xdr:spPr>
            <a:xfrm>
              <a:off x="4433680" y="8433352"/>
              <a:ext cx="647700" cy="438150"/>
            </a:xfrm>
            <a:custGeom>
              <a:avLst/>
              <a:gdLst>
                <a:gd name="connsiteX0" fmla="*/ 590550 w 647700"/>
                <a:gd name="connsiteY0" fmla="*/ 381000 h 438150"/>
                <a:gd name="connsiteX1" fmla="*/ 57150 w 647700"/>
                <a:gd name="connsiteY1" fmla="*/ 381000 h 438150"/>
                <a:gd name="connsiteX2" fmla="*/ 57150 w 647700"/>
                <a:gd name="connsiteY2" fmla="*/ 57150 h 438150"/>
                <a:gd name="connsiteX3" fmla="*/ 590550 w 647700"/>
                <a:gd name="connsiteY3" fmla="*/ 57150 h 438150"/>
                <a:gd name="connsiteX4" fmla="*/ 647700 w 647700"/>
                <a:gd name="connsiteY4" fmla="*/ 38100 h 438150"/>
                <a:gd name="connsiteX5" fmla="*/ 609600 w 647700"/>
                <a:gd name="connsiteY5" fmla="*/ 0 h 438150"/>
                <a:gd name="connsiteX6" fmla="*/ 38100 w 647700"/>
                <a:gd name="connsiteY6" fmla="*/ 0 h 438150"/>
                <a:gd name="connsiteX7" fmla="*/ 0 w 647700"/>
                <a:gd name="connsiteY7" fmla="*/ 38100 h 438150"/>
                <a:gd name="connsiteX8" fmla="*/ 0 w 647700"/>
                <a:gd name="connsiteY8" fmla="*/ 438150 h 438150"/>
                <a:gd name="connsiteX9" fmla="*/ 647700 w 647700"/>
                <a:gd name="connsiteY9" fmla="*/ 438150 h 438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647700" h="438150">
                  <a:moveTo>
                    <a:pt x="590550" y="381000"/>
                  </a:moveTo>
                  <a:lnTo>
                    <a:pt x="57150" y="381000"/>
                  </a:lnTo>
                  <a:lnTo>
                    <a:pt x="57150" y="57150"/>
                  </a:lnTo>
                  <a:lnTo>
                    <a:pt x="590550" y="57150"/>
                  </a:lnTo>
                  <a:close/>
                  <a:moveTo>
                    <a:pt x="647700" y="38100"/>
                  </a:moveTo>
                  <a:cubicBezTo>
                    <a:pt x="647700" y="17058"/>
                    <a:pt x="630642" y="0"/>
                    <a:pt x="609600" y="0"/>
                  </a:cubicBezTo>
                  <a:lnTo>
                    <a:pt x="38100" y="0"/>
                  </a:lnTo>
                  <a:cubicBezTo>
                    <a:pt x="17058" y="0"/>
                    <a:pt x="0" y="17058"/>
                    <a:pt x="0" y="38100"/>
                  </a:cubicBezTo>
                  <a:lnTo>
                    <a:pt x="0" y="438150"/>
                  </a:lnTo>
                  <a:lnTo>
                    <a:pt x="647700" y="43815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/>
            <a:p>
              <a:endParaRPr lang="sk-SK"/>
            </a:p>
          </xdr:txBody>
        </xdr:sp>
        <xdr:sp macro="" textlink="">
          <xdr:nvSpPr>
            <xdr:cNvPr id="16" name="Voľný tvar: obrazec 15">
              <a:extLst>
                <a:ext uri="{FF2B5EF4-FFF2-40B4-BE49-F238E27FC236}">
                  <a16:creationId xmlns:a16="http://schemas.microsoft.com/office/drawing/2014/main" id="{4DC2545C-F832-4619-88EB-3200BFE09659}"/>
                </a:ext>
              </a:extLst>
            </xdr:cNvPr>
            <xdr:cNvSpPr/>
          </xdr:nvSpPr>
          <xdr:spPr>
            <a:xfrm>
              <a:off x="4319380" y="8909602"/>
              <a:ext cx="876300" cy="57150"/>
            </a:xfrm>
            <a:custGeom>
              <a:avLst/>
              <a:gdLst>
                <a:gd name="connsiteX0" fmla="*/ 495300 w 876300"/>
                <a:gd name="connsiteY0" fmla="*/ 0 h 57150"/>
                <a:gd name="connsiteX1" fmla="*/ 495300 w 876300"/>
                <a:gd name="connsiteY1" fmla="*/ 9525 h 57150"/>
                <a:gd name="connsiteX2" fmla="*/ 486957 w 876300"/>
                <a:gd name="connsiteY2" fmla="*/ 19050 h 57150"/>
                <a:gd name="connsiteX3" fmla="*/ 485775 w 876300"/>
                <a:gd name="connsiteY3" fmla="*/ 19050 h 57150"/>
                <a:gd name="connsiteX4" fmla="*/ 390525 w 876300"/>
                <a:gd name="connsiteY4" fmla="*/ 19050 h 57150"/>
                <a:gd name="connsiteX5" fmla="*/ 381000 w 876300"/>
                <a:gd name="connsiteY5" fmla="*/ 10707 h 57150"/>
                <a:gd name="connsiteX6" fmla="*/ 381000 w 876300"/>
                <a:gd name="connsiteY6" fmla="*/ 9525 h 57150"/>
                <a:gd name="connsiteX7" fmla="*/ 381000 w 876300"/>
                <a:gd name="connsiteY7" fmla="*/ 0 h 57150"/>
                <a:gd name="connsiteX8" fmla="*/ 0 w 876300"/>
                <a:gd name="connsiteY8" fmla="*/ 0 h 57150"/>
                <a:gd name="connsiteX9" fmla="*/ 0 w 876300"/>
                <a:gd name="connsiteY9" fmla="*/ 19050 h 57150"/>
                <a:gd name="connsiteX10" fmla="*/ 38100 w 876300"/>
                <a:gd name="connsiteY10" fmla="*/ 57150 h 57150"/>
                <a:gd name="connsiteX11" fmla="*/ 838200 w 876300"/>
                <a:gd name="connsiteY11" fmla="*/ 57150 h 57150"/>
                <a:gd name="connsiteX12" fmla="*/ 876300 w 876300"/>
                <a:gd name="connsiteY12" fmla="*/ 19050 h 57150"/>
                <a:gd name="connsiteX13" fmla="*/ 876300 w 876300"/>
                <a:gd name="connsiteY13" fmla="*/ 0 h 57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876300" h="57150">
                  <a:moveTo>
                    <a:pt x="495300" y="0"/>
                  </a:moveTo>
                  <a:lnTo>
                    <a:pt x="495300" y="9525"/>
                  </a:lnTo>
                  <a:cubicBezTo>
                    <a:pt x="495627" y="14459"/>
                    <a:pt x="491891" y="18723"/>
                    <a:pt x="486957" y="19050"/>
                  </a:cubicBezTo>
                  <a:cubicBezTo>
                    <a:pt x="486564" y="19076"/>
                    <a:pt x="486168" y="19076"/>
                    <a:pt x="485775" y="19050"/>
                  </a:cubicBezTo>
                  <a:lnTo>
                    <a:pt x="390525" y="19050"/>
                  </a:lnTo>
                  <a:cubicBezTo>
                    <a:pt x="385591" y="19377"/>
                    <a:pt x="381327" y="15641"/>
                    <a:pt x="381000" y="10707"/>
                  </a:cubicBezTo>
                  <a:cubicBezTo>
                    <a:pt x="380974" y="10314"/>
                    <a:pt x="380974" y="9918"/>
                    <a:pt x="381000" y="9525"/>
                  </a:cubicBezTo>
                  <a:lnTo>
                    <a:pt x="381000" y="0"/>
                  </a:lnTo>
                  <a:lnTo>
                    <a:pt x="0" y="0"/>
                  </a:lnTo>
                  <a:lnTo>
                    <a:pt x="0" y="19050"/>
                  </a:lnTo>
                  <a:cubicBezTo>
                    <a:pt x="0" y="40092"/>
                    <a:pt x="17058" y="57150"/>
                    <a:pt x="38100" y="57150"/>
                  </a:cubicBezTo>
                  <a:lnTo>
                    <a:pt x="838200" y="57150"/>
                  </a:lnTo>
                  <a:cubicBezTo>
                    <a:pt x="859242" y="57150"/>
                    <a:pt x="876300" y="40092"/>
                    <a:pt x="876300" y="19050"/>
                  </a:cubicBezTo>
                  <a:lnTo>
                    <a:pt x="876300" y="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/>
            <a:p>
              <a:endParaRPr lang="sk-SK"/>
            </a:p>
          </xdr:txBody>
        </xdr:sp>
        <xdr:sp macro="" textlink="">
          <xdr:nvSpPr>
            <xdr:cNvPr id="17" name="Voľný tvar: obrazec 16">
              <a:extLst>
                <a:ext uri="{FF2B5EF4-FFF2-40B4-BE49-F238E27FC236}">
                  <a16:creationId xmlns:a16="http://schemas.microsoft.com/office/drawing/2014/main" id="{61E92A19-9246-4C1A-A68F-3281D0800430}"/>
                </a:ext>
              </a:extLst>
            </xdr:cNvPr>
            <xdr:cNvSpPr/>
          </xdr:nvSpPr>
          <xdr:spPr>
            <a:xfrm>
              <a:off x="4624180" y="8519077"/>
              <a:ext cx="266700" cy="266700"/>
            </a:xfrm>
            <a:custGeom>
              <a:avLst/>
              <a:gdLst>
                <a:gd name="connsiteX0" fmla="*/ 133350 w 266700"/>
                <a:gd name="connsiteY0" fmla="*/ 0 h 266700"/>
                <a:gd name="connsiteX1" fmla="*/ 0 w 266700"/>
                <a:gd name="connsiteY1" fmla="*/ 133350 h 266700"/>
                <a:gd name="connsiteX2" fmla="*/ 133350 w 266700"/>
                <a:gd name="connsiteY2" fmla="*/ 266700 h 266700"/>
                <a:gd name="connsiteX3" fmla="*/ 266700 w 266700"/>
                <a:gd name="connsiteY3" fmla="*/ 133350 h 266700"/>
                <a:gd name="connsiteX4" fmla="*/ 133350 w 266700"/>
                <a:gd name="connsiteY4" fmla="*/ 0 h 266700"/>
                <a:gd name="connsiteX5" fmla="*/ 142875 w 266700"/>
                <a:gd name="connsiteY5" fmla="*/ 142875 h 266700"/>
                <a:gd name="connsiteX6" fmla="*/ 186595 w 266700"/>
                <a:gd name="connsiteY6" fmla="*/ 142875 h 266700"/>
                <a:gd name="connsiteX7" fmla="*/ 142875 w 266700"/>
                <a:gd name="connsiteY7" fmla="*/ 229648 h 266700"/>
                <a:gd name="connsiteX8" fmla="*/ 142875 w 266700"/>
                <a:gd name="connsiteY8" fmla="*/ 123825 h 266700"/>
                <a:gd name="connsiteX9" fmla="*/ 142875 w 266700"/>
                <a:gd name="connsiteY9" fmla="*/ 36957 h 266700"/>
                <a:gd name="connsiteX10" fmla="*/ 186595 w 266700"/>
                <a:gd name="connsiteY10" fmla="*/ 123825 h 266700"/>
                <a:gd name="connsiteX11" fmla="*/ 123825 w 266700"/>
                <a:gd name="connsiteY11" fmla="*/ 123825 h 266700"/>
                <a:gd name="connsiteX12" fmla="*/ 81534 w 266700"/>
                <a:gd name="connsiteY12" fmla="*/ 123825 h 266700"/>
                <a:gd name="connsiteX13" fmla="*/ 123825 w 266700"/>
                <a:gd name="connsiteY13" fmla="*/ 38100 h 266700"/>
                <a:gd name="connsiteX14" fmla="*/ 123825 w 266700"/>
                <a:gd name="connsiteY14" fmla="*/ 142875 h 266700"/>
                <a:gd name="connsiteX15" fmla="*/ 123825 w 266700"/>
                <a:gd name="connsiteY15" fmla="*/ 228600 h 266700"/>
                <a:gd name="connsiteX16" fmla="*/ 81534 w 266700"/>
                <a:gd name="connsiteY16" fmla="*/ 142875 h 266700"/>
                <a:gd name="connsiteX17" fmla="*/ 62389 w 266700"/>
                <a:gd name="connsiteY17" fmla="*/ 123825 h 266700"/>
                <a:gd name="connsiteX18" fmla="*/ 21622 w 266700"/>
                <a:gd name="connsiteY18" fmla="*/ 123825 h 266700"/>
                <a:gd name="connsiteX19" fmla="*/ 111824 w 266700"/>
                <a:gd name="connsiteY19" fmla="*/ 23336 h 266700"/>
                <a:gd name="connsiteX20" fmla="*/ 62389 w 266700"/>
                <a:gd name="connsiteY20" fmla="*/ 123825 h 266700"/>
                <a:gd name="connsiteX21" fmla="*/ 62389 w 266700"/>
                <a:gd name="connsiteY21" fmla="*/ 142875 h 266700"/>
                <a:gd name="connsiteX22" fmla="*/ 112014 w 266700"/>
                <a:gd name="connsiteY22" fmla="*/ 243459 h 266700"/>
                <a:gd name="connsiteX23" fmla="*/ 21622 w 266700"/>
                <a:gd name="connsiteY23" fmla="*/ 142875 h 266700"/>
                <a:gd name="connsiteX24" fmla="*/ 205740 w 266700"/>
                <a:gd name="connsiteY24" fmla="*/ 142875 h 266700"/>
                <a:gd name="connsiteX25" fmla="*/ 245078 w 266700"/>
                <a:gd name="connsiteY25" fmla="*/ 142875 h 266700"/>
                <a:gd name="connsiteX26" fmla="*/ 156400 w 266700"/>
                <a:gd name="connsiteY26" fmla="*/ 243078 h 266700"/>
                <a:gd name="connsiteX27" fmla="*/ 205740 w 266700"/>
                <a:gd name="connsiteY27" fmla="*/ 142875 h 266700"/>
                <a:gd name="connsiteX28" fmla="*/ 205740 w 266700"/>
                <a:gd name="connsiteY28" fmla="*/ 123825 h 266700"/>
                <a:gd name="connsiteX29" fmla="*/ 156686 w 266700"/>
                <a:gd name="connsiteY29" fmla="*/ 23717 h 266700"/>
                <a:gd name="connsiteX30" fmla="*/ 245078 w 266700"/>
                <a:gd name="connsiteY30" fmla="*/ 123825 h 266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</a:cxnLst>
              <a:rect l="l" t="t" r="r" b="b"/>
              <a:pathLst>
                <a:path w="266700" h="266700">
                  <a:moveTo>
                    <a:pt x="133350" y="0"/>
                  </a:moveTo>
                  <a:cubicBezTo>
                    <a:pt x="59703" y="0"/>
                    <a:pt x="0" y="59703"/>
                    <a:pt x="0" y="133350"/>
                  </a:cubicBezTo>
                  <a:cubicBezTo>
                    <a:pt x="0" y="206997"/>
                    <a:pt x="59703" y="266700"/>
                    <a:pt x="133350" y="266700"/>
                  </a:cubicBezTo>
                  <a:cubicBezTo>
                    <a:pt x="206997" y="266700"/>
                    <a:pt x="266700" y="206997"/>
                    <a:pt x="266700" y="133350"/>
                  </a:cubicBezTo>
                  <a:cubicBezTo>
                    <a:pt x="266700" y="59703"/>
                    <a:pt x="206997" y="0"/>
                    <a:pt x="133350" y="0"/>
                  </a:cubicBezTo>
                  <a:close/>
                  <a:moveTo>
                    <a:pt x="142875" y="142875"/>
                  </a:moveTo>
                  <a:lnTo>
                    <a:pt x="186595" y="142875"/>
                  </a:lnTo>
                  <a:cubicBezTo>
                    <a:pt x="181616" y="175711"/>
                    <a:pt x="166302" y="206107"/>
                    <a:pt x="142875" y="229648"/>
                  </a:cubicBezTo>
                  <a:close/>
                  <a:moveTo>
                    <a:pt x="142875" y="123825"/>
                  </a:moveTo>
                  <a:lnTo>
                    <a:pt x="142875" y="36957"/>
                  </a:lnTo>
                  <a:cubicBezTo>
                    <a:pt x="166326" y="60520"/>
                    <a:pt x="181642" y="90952"/>
                    <a:pt x="186595" y="123825"/>
                  </a:cubicBezTo>
                  <a:close/>
                  <a:moveTo>
                    <a:pt x="123825" y="123825"/>
                  </a:moveTo>
                  <a:lnTo>
                    <a:pt x="81534" y="123825"/>
                  </a:lnTo>
                  <a:cubicBezTo>
                    <a:pt x="86271" y="91515"/>
                    <a:pt x="101069" y="61520"/>
                    <a:pt x="123825" y="38100"/>
                  </a:cubicBezTo>
                  <a:close/>
                  <a:moveTo>
                    <a:pt x="123825" y="142875"/>
                  </a:moveTo>
                  <a:lnTo>
                    <a:pt x="123825" y="228600"/>
                  </a:lnTo>
                  <a:cubicBezTo>
                    <a:pt x="101112" y="205149"/>
                    <a:pt x="86320" y="175170"/>
                    <a:pt x="81534" y="142875"/>
                  </a:cubicBezTo>
                  <a:close/>
                  <a:moveTo>
                    <a:pt x="62389" y="123825"/>
                  </a:moveTo>
                  <a:lnTo>
                    <a:pt x="21622" y="123825"/>
                  </a:lnTo>
                  <a:cubicBezTo>
                    <a:pt x="25850" y="73933"/>
                    <a:pt x="62676" y="32908"/>
                    <a:pt x="111824" y="23336"/>
                  </a:cubicBezTo>
                  <a:cubicBezTo>
                    <a:pt x="84670" y="50432"/>
                    <a:pt x="67282" y="85777"/>
                    <a:pt x="62389" y="123825"/>
                  </a:cubicBezTo>
                  <a:close/>
                  <a:moveTo>
                    <a:pt x="62389" y="142875"/>
                  </a:moveTo>
                  <a:cubicBezTo>
                    <a:pt x="67286" y="180988"/>
                    <a:pt x="84748" y="216382"/>
                    <a:pt x="112014" y="243459"/>
                  </a:cubicBezTo>
                  <a:cubicBezTo>
                    <a:pt x="62794" y="233894"/>
                    <a:pt x="25894" y="192834"/>
                    <a:pt x="21622" y="142875"/>
                  </a:cubicBezTo>
                  <a:close/>
                  <a:moveTo>
                    <a:pt x="205740" y="142875"/>
                  </a:moveTo>
                  <a:lnTo>
                    <a:pt x="245078" y="142875"/>
                  </a:lnTo>
                  <a:cubicBezTo>
                    <a:pt x="240907" y="192201"/>
                    <a:pt x="204854" y="232941"/>
                    <a:pt x="156400" y="243078"/>
                  </a:cubicBezTo>
                  <a:cubicBezTo>
                    <a:pt x="183540" y="216099"/>
                    <a:pt x="200903" y="180836"/>
                    <a:pt x="205740" y="142875"/>
                  </a:cubicBezTo>
                  <a:close/>
                  <a:moveTo>
                    <a:pt x="205740" y="123825"/>
                  </a:moveTo>
                  <a:cubicBezTo>
                    <a:pt x="200864" y="85963"/>
                    <a:pt x="183619" y="50771"/>
                    <a:pt x="156686" y="23717"/>
                  </a:cubicBezTo>
                  <a:cubicBezTo>
                    <a:pt x="204996" y="33955"/>
                    <a:pt x="240902" y="74620"/>
                    <a:pt x="245078" y="123825"/>
                  </a:cubicBez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/>
            <a:p>
              <a:endParaRPr lang="sk-SK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289560</xdr:colOff>
      <xdr:row>45</xdr:row>
      <xdr:rowOff>53340</xdr:rowOff>
    </xdr:from>
    <xdr:to>
      <xdr:col>5</xdr:col>
      <xdr:colOff>734833</xdr:colOff>
      <xdr:row>51</xdr:row>
      <xdr:rowOff>33020</xdr:rowOff>
    </xdr:to>
    <xdr:grpSp>
      <xdr:nvGrpSpPr>
        <xdr:cNvPr id="22" name="Skupina 21">
          <a:extLst>
            <a:ext uri="{FF2B5EF4-FFF2-40B4-BE49-F238E27FC236}">
              <a16:creationId xmlns:a16="http://schemas.microsoft.com/office/drawing/2014/main" id="{E69A6488-5E1F-499B-A846-6383D84761F6}"/>
            </a:ext>
          </a:extLst>
        </xdr:cNvPr>
        <xdr:cNvGrpSpPr>
          <a:grpSpLocks noChangeAspect="1"/>
        </xdr:cNvGrpSpPr>
      </xdr:nvGrpSpPr>
      <xdr:grpSpPr>
        <a:xfrm>
          <a:off x="289560" y="8404860"/>
          <a:ext cx="6480313" cy="1031240"/>
          <a:chOff x="0" y="7673009"/>
          <a:chExt cx="6480313" cy="1031240"/>
        </a:xfrm>
      </xdr:grpSpPr>
      <xdr:grpSp>
        <xdr:nvGrpSpPr>
          <xdr:cNvPr id="23" name="Skupina 22">
            <a:extLst>
              <a:ext uri="{FF2B5EF4-FFF2-40B4-BE49-F238E27FC236}">
                <a16:creationId xmlns:a16="http://schemas.microsoft.com/office/drawing/2014/main" id="{F3C782B5-7614-47A7-899C-F29A05C7D49C}"/>
              </a:ext>
            </a:extLst>
          </xdr:cNvPr>
          <xdr:cNvGrpSpPr/>
        </xdr:nvGrpSpPr>
        <xdr:grpSpPr>
          <a:xfrm>
            <a:off x="0" y="7673009"/>
            <a:ext cx="6480313" cy="1031240"/>
            <a:chOff x="0" y="7673009"/>
            <a:chExt cx="6480313" cy="1031240"/>
          </a:xfrm>
        </xdr:grpSpPr>
        <xdr:sp macro="" textlink="">
          <xdr:nvSpPr>
            <xdr:cNvPr id="28" name="Textové pole 2">
              <a:extLst>
                <a:ext uri="{FF2B5EF4-FFF2-40B4-BE49-F238E27FC236}">
                  <a16:creationId xmlns:a16="http://schemas.microsoft.com/office/drawing/2014/main" id="{D7BAC5D7-3421-44FF-97CA-85408CF17B7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7673009"/>
              <a:ext cx="6480313" cy="103124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2250440" algn="l"/>
                  <a:tab pos="4951095" algn="l"/>
                </a:tabLst>
              </a:pPr>
              <a:r>
                <a:rPr lang="sk-SK" sz="1100" i="1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RK EL-Tech s. r. o. 	IČO: 52 664 619 	Obchodný register 	   +421 (0)903 885 719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Pod kaštieľom 627/9	DIČ: 2121115458	Okresný súd Trenčín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knazek.r@rkeltech.sk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just">
                <a:lnSpc>
                  <a:spcPct val="150000"/>
                </a:lnSpc>
                <a:spcAft>
                  <a:spcPts val="0"/>
                </a:spcAft>
                <a:tabLst>
                  <a:tab pos="1530350" algn="l"/>
                  <a:tab pos="3060700" algn="l"/>
                  <a:tab pos="4951095" algn="l"/>
                </a:tabLst>
              </a:pP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018 41 Dubnica nad Váhom	IČ DPH: SK2121115458	oddiel: Sro, vložka č. 39102/R</a:t>
              </a:r>
              <a:r>
                <a:rPr lang="sk-SK" sz="11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 	   </a:t>
              </a:r>
              <a:r>
                <a:rPr lang="sk-SK" sz="900" u="sng">
                  <a:solidFill>
                    <a:srgbClr val="0563C1"/>
                  </a:solidFill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http://www.rkeltech.sk</a:t>
              </a:r>
              <a:r>
                <a:rPr lang="sk-SK" sz="9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	</a:t>
              </a:r>
              <a:endParaRPr lang="sk-SK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29" name="Rovná spojnica 28">
              <a:extLst>
                <a:ext uri="{FF2B5EF4-FFF2-40B4-BE49-F238E27FC236}">
                  <a16:creationId xmlns:a16="http://schemas.microsoft.com/office/drawing/2014/main" id="{1C593462-BEF0-44AA-B09E-C4DE277DDEE7}"/>
                </a:ext>
              </a:extLst>
            </xdr:cNvPr>
            <xdr:cNvCxnSpPr/>
          </xdr:nvCxnSpPr>
          <xdr:spPr>
            <a:xfrm>
              <a:off x="81641" y="7796758"/>
              <a:ext cx="6332411" cy="245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30" name="Grafický objekt 2" descr="E-mail">
              <a:extLst>
                <a:ext uri="{FF2B5EF4-FFF2-40B4-BE49-F238E27FC236}">
                  <a16:creationId xmlns:a16="http://schemas.microsoft.com/office/drawing/2014/main" id="{D0CD9D21-94BC-45F4-8753-F8A31595B194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691270" y="8222974"/>
              <a:ext cx="179705" cy="179705"/>
            </a:xfrm>
            <a:prstGeom prst="rect">
              <a:avLst/>
            </a:prstGeom>
          </xdr:spPr>
        </xdr:pic>
        <xdr:pic>
          <xdr:nvPicPr>
            <xdr:cNvPr id="31" name="Grafický objekt 3" descr="Telefón">
              <a:extLst>
                <a:ext uri="{FF2B5EF4-FFF2-40B4-BE49-F238E27FC236}">
                  <a16:creationId xmlns:a16="http://schemas.microsoft.com/office/drawing/2014/main" id="{3C744652-C30F-42EC-87BA-433B54188A79}"/>
                </a:ext>
              </a:extLst>
            </xdr:cNvPr>
            <xdr:cNvPicPr/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4691270" y="7997687"/>
              <a:ext cx="179705" cy="179705"/>
            </a:xfrm>
            <a:prstGeom prst="rect">
              <a:avLst/>
            </a:prstGeom>
          </xdr:spPr>
        </xdr:pic>
      </xdr:grpSp>
      <xdr:grpSp>
        <xdr:nvGrpSpPr>
          <xdr:cNvPr id="24" name="Grafický objekt 27" descr="Internet">
            <a:extLst>
              <a:ext uri="{FF2B5EF4-FFF2-40B4-BE49-F238E27FC236}">
                <a16:creationId xmlns:a16="http://schemas.microsoft.com/office/drawing/2014/main" id="{1F0C8096-9028-45C1-974F-DA03D3EBCDD7}"/>
              </a:ext>
            </a:extLst>
          </xdr:cNvPr>
          <xdr:cNvGrpSpPr>
            <a:grpSpLocks noChangeAspect="1"/>
          </xdr:cNvGrpSpPr>
        </xdr:nvGrpSpPr>
        <xdr:grpSpPr>
          <a:xfrm>
            <a:off x="4678017" y="8421757"/>
            <a:ext cx="216000" cy="216000"/>
            <a:chOff x="4300330" y="8242852"/>
            <a:chExt cx="914400" cy="914400"/>
          </a:xfrm>
        </xdr:grpSpPr>
        <xdr:sp macro="" textlink="">
          <xdr:nvSpPr>
            <xdr:cNvPr id="25" name="Voľný tvar: obrazec 24">
              <a:extLst>
                <a:ext uri="{FF2B5EF4-FFF2-40B4-BE49-F238E27FC236}">
                  <a16:creationId xmlns:a16="http://schemas.microsoft.com/office/drawing/2014/main" id="{9C051293-2FEA-4211-BC37-5109B3607C0C}"/>
                </a:ext>
              </a:extLst>
            </xdr:cNvPr>
            <xdr:cNvSpPr/>
          </xdr:nvSpPr>
          <xdr:spPr>
            <a:xfrm>
              <a:off x="4433680" y="8433352"/>
              <a:ext cx="647700" cy="438150"/>
            </a:xfrm>
            <a:custGeom>
              <a:avLst/>
              <a:gdLst>
                <a:gd name="connsiteX0" fmla="*/ 590550 w 647700"/>
                <a:gd name="connsiteY0" fmla="*/ 381000 h 438150"/>
                <a:gd name="connsiteX1" fmla="*/ 57150 w 647700"/>
                <a:gd name="connsiteY1" fmla="*/ 381000 h 438150"/>
                <a:gd name="connsiteX2" fmla="*/ 57150 w 647700"/>
                <a:gd name="connsiteY2" fmla="*/ 57150 h 438150"/>
                <a:gd name="connsiteX3" fmla="*/ 590550 w 647700"/>
                <a:gd name="connsiteY3" fmla="*/ 57150 h 438150"/>
                <a:gd name="connsiteX4" fmla="*/ 647700 w 647700"/>
                <a:gd name="connsiteY4" fmla="*/ 38100 h 438150"/>
                <a:gd name="connsiteX5" fmla="*/ 609600 w 647700"/>
                <a:gd name="connsiteY5" fmla="*/ 0 h 438150"/>
                <a:gd name="connsiteX6" fmla="*/ 38100 w 647700"/>
                <a:gd name="connsiteY6" fmla="*/ 0 h 438150"/>
                <a:gd name="connsiteX7" fmla="*/ 0 w 647700"/>
                <a:gd name="connsiteY7" fmla="*/ 38100 h 438150"/>
                <a:gd name="connsiteX8" fmla="*/ 0 w 647700"/>
                <a:gd name="connsiteY8" fmla="*/ 438150 h 438150"/>
                <a:gd name="connsiteX9" fmla="*/ 647700 w 647700"/>
                <a:gd name="connsiteY9" fmla="*/ 438150 h 438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647700" h="438150">
                  <a:moveTo>
                    <a:pt x="590550" y="381000"/>
                  </a:moveTo>
                  <a:lnTo>
                    <a:pt x="57150" y="381000"/>
                  </a:lnTo>
                  <a:lnTo>
                    <a:pt x="57150" y="57150"/>
                  </a:lnTo>
                  <a:lnTo>
                    <a:pt x="590550" y="57150"/>
                  </a:lnTo>
                  <a:close/>
                  <a:moveTo>
                    <a:pt x="647700" y="38100"/>
                  </a:moveTo>
                  <a:cubicBezTo>
                    <a:pt x="647700" y="17058"/>
                    <a:pt x="630642" y="0"/>
                    <a:pt x="609600" y="0"/>
                  </a:cubicBezTo>
                  <a:lnTo>
                    <a:pt x="38100" y="0"/>
                  </a:lnTo>
                  <a:cubicBezTo>
                    <a:pt x="17058" y="0"/>
                    <a:pt x="0" y="17058"/>
                    <a:pt x="0" y="38100"/>
                  </a:cubicBezTo>
                  <a:lnTo>
                    <a:pt x="0" y="438150"/>
                  </a:lnTo>
                  <a:lnTo>
                    <a:pt x="647700" y="43815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26" name="Voľný tvar: obrazec 25">
              <a:extLst>
                <a:ext uri="{FF2B5EF4-FFF2-40B4-BE49-F238E27FC236}">
                  <a16:creationId xmlns:a16="http://schemas.microsoft.com/office/drawing/2014/main" id="{EB4A9ACB-B69D-4BB3-9E42-7E860B499B0E}"/>
                </a:ext>
              </a:extLst>
            </xdr:cNvPr>
            <xdr:cNvSpPr/>
          </xdr:nvSpPr>
          <xdr:spPr>
            <a:xfrm>
              <a:off x="4319380" y="8909602"/>
              <a:ext cx="876300" cy="57150"/>
            </a:xfrm>
            <a:custGeom>
              <a:avLst/>
              <a:gdLst>
                <a:gd name="connsiteX0" fmla="*/ 495300 w 876300"/>
                <a:gd name="connsiteY0" fmla="*/ 0 h 57150"/>
                <a:gd name="connsiteX1" fmla="*/ 495300 w 876300"/>
                <a:gd name="connsiteY1" fmla="*/ 9525 h 57150"/>
                <a:gd name="connsiteX2" fmla="*/ 486957 w 876300"/>
                <a:gd name="connsiteY2" fmla="*/ 19050 h 57150"/>
                <a:gd name="connsiteX3" fmla="*/ 485775 w 876300"/>
                <a:gd name="connsiteY3" fmla="*/ 19050 h 57150"/>
                <a:gd name="connsiteX4" fmla="*/ 390525 w 876300"/>
                <a:gd name="connsiteY4" fmla="*/ 19050 h 57150"/>
                <a:gd name="connsiteX5" fmla="*/ 381000 w 876300"/>
                <a:gd name="connsiteY5" fmla="*/ 10707 h 57150"/>
                <a:gd name="connsiteX6" fmla="*/ 381000 w 876300"/>
                <a:gd name="connsiteY6" fmla="*/ 9525 h 57150"/>
                <a:gd name="connsiteX7" fmla="*/ 381000 w 876300"/>
                <a:gd name="connsiteY7" fmla="*/ 0 h 57150"/>
                <a:gd name="connsiteX8" fmla="*/ 0 w 876300"/>
                <a:gd name="connsiteY8" fmla="*/ 0 h 57150"/>
                <a:gd name="connsiteX9" fmla="*/ 0 w 876300"/>
                <a:gd name="connsiteY9" fmla="*/ 19050 h 57150"/>
                <a:gd name="connsiteX10" fmla="*/ 38100 w 876300"/>
                <a:gd name="connsiteY10" fmla="*/ 57150 h 57150"/>
                <a:gd name="connsiteX11" fmla="*/ 838200 w 876300"/>
                <a:gd name="connsiteY11" fmla="*/ 57150 h 57150"/>
                <a:gd name="connsiteX12" fmla="*/ 876300 w 876300"/>
                <a:gd name="connsiteY12" fmla="*/ 19050 h 57150"/>
                <a:gd name="connsiteX13" fmla="*/ 876300 w 876300"/>
                <a:gd name="connsiteY13" fmla="*/ 0 h 57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876300" h="57150">
                  <a:moveTo>
                    <a:pt x="495300" y="0"/>
                  </a:moveTo>
                  <a:lnTo>
                    <a:pt x="495300" y="9525"/>
                  </a:lnTo>
                  <a:cubicBezTo>
                    <a:pt x="495627" y="14459"/>
                    <a:pt x="491891" y="18723"/>
                    <a:pt x="486957" y="19050"/>
                  </a:cubicBezTo>
                  <a:cubicBezTo>
                    <a:pt x="486564" y="19076"/>
                    <a:pt x="486168" y="19076"/>
                    <a:pt x="485775" y="19050"/>
                  </a:cubicBezTo>
                  <a:lnTo>
                    <a:pt x="390525" y="19050"/>
                  </a:lnTo>
                  <a:cubicBezTo>
                    <a:pt x="385591" y="19377"/>
                    <a:pt x="381327" y="15641"/>
                    <a:pt x="381000" y="10707"/>
                  </a:cubicBezTo>
                  <a:cubicBezTo>
                    <a:pt x="380974" y="10314"/>
                    <a:pt x="380974" y="9918"/>
                    <a:pt x="381000" y="9525"/>
                  </a:cubicBezTo>
                  <a:lnTo>
                    <a:pt x="381000" y="0"/>
                  </a:lnTo>
                  <a:lnTo>
                    <a:pt x="0" y="0"/>
                  </a:lnTo>
                  <a:lnTo>
                    <a:pt x="0" y="19050"/>
                  </a:lnTo>
                  <a:cubicBezTo>
                    <a:pt x="0" y="40092"/>
                    <a:pt x="17058" y="57150"/>
                    <a:pt x="38100" y="57150"/>
                  </a:cubicBezTo>
                  <a:lnTo>
                    <a:pt x="838200" y="57150"/>
                  </a:lnTo>
                  <a:cubicBezTo>
                    <a:pt x="859242" y="57150"/>
                    <a:pt x="876300" y="40092"/>
                    <a:pt x="876300" y="19050"/>
                  </a:cubicBezTo>
                  <a:lnTo>
                    <a:pt x="876300" y="0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  <xdr:sp macro="" textlink="">
          <xdr:nvSpPr>
            <xdr:cNvPr id="27" name="Voľný tvar: obrazec 26">
              <a:extLst>
                <a:ext uri="{FF2B5EF4-FFF2-40B4-BE49-F238E27FC236}">
                  <a16:creationId xmlns:a16="http://schemas.microsoft.com/office/drawing/2014/main" id="{9923257C-D7AC-488B-8527-619D2D0AD0BA}"/>
                </a:ext>
              </a:extLst>
            </xdr:cNvPr>
            <xdr:cNvSpPr/>
          </xdr:nvSpPr>
          <xdr:spPr>
            <a:xfrm>
              <a:off x="4624180" y="8519077"/>
              <a:ext cx="266700" cy="266700"/>
            </a:xfrm>
            <a:custGeom>
              <a:avLst/>
              <a:gdLst>
                <a:gd name="connsiteX0" fmla="*/ 133350 w 266700"/>
                <a:gd name="connsiteY0" fmla="*/ 0 h 266700"/>
                <a:gd name="connsiteX1" fmla="*/ 0 w 266700"/>
                <a:gd name="connsiteY1" fmla="*/ 133350 h 266700"/>
                <a:gd name="connsiteX2" fmla="*/ 133350 w 266700"/>
                <a:gd name="connsiteY2" fmla="*/ 266700 h 266700"/>
                <a:gd name="connsiteX3" fmla="*/ 266700 w 266700"/>
                <a:gd name="connsiteY3" fmla="*/ 133350 h 266700"/>
                <a:gd name="connsiteX4" fmla="*/ 133350 w 266700"/>
                <a:gd name="connsiteY4" fmla="*/ 0 h 266700"/>
                <a:gd name="connsiteX5" fmla="*/ 142875 w 266700"/>
                <a:gd name="connsiteY5" fmla="*/ 142875 h 266700"/>
                <a:gd name="connsiteX6" fmla="*/ 186595 w 266700"/>
                <a:gd name="connsiteY6" fmla="*/ 142875 h 266700"/>
                <a:gd name="connsiteX7" fmla="*/ 142875 w 266700"/>
                <a:gd name="connsiteY7" fmla="*/ 229648 h 266700"/>
                <a:gd name="connsiteX8" fmla="*/ 142875 w 266700"/>
                <a:gd name="connsiteY8" fmla="*/ 123825 h 266700"/>
                <a:gd name="connsiteX9" fmla="*/ 142875 w 266700"/>
                <a:gd name="connsiteY9" fmla="*/ 36957 h 266700"/>
                <a:gd name="connsiteX10" fmla="*/ 186595 w 266700"/>
                <a:gd name="connsiteY10" fmla="*/ 123825 h 266700"/>
                <a:gd name="connsiteX11" fmla="*/ 123825 w 266700"/>
                <a:gd name="connsiteY11" fmla="*/ 123825 h 266700"/>
                <a:gd name="connsiteX12" fmla="*/ 81534 w 266700"/>
                <a:gd name="connsiteY12" fmla="*/ 123825 h 266700"/>
                <a:gd name="connsiteX13" fmla="*/ 123825 w 266700"/>
                <a:gd name="connsiteY13" fmla="*/ 38100 h 266700"/>
                <a:gd name="connsiteX14" fmla="*/ 123825 w 266700"/>
                <a:gd name="connsiteY14" fmla="*/ 142875 h 266700"/>
                <a:gd name="connsiteX15" fmla="*/ 123825 w 266700"/>
                <a:gd name="connsiteY15" fmla="*/ 228600 h 266700"/>
                <a:gd name="connsiteX16" fmla="*/ 81534 w 266700"/>
                <a:gd name="connsiteY16" fmla="*/ 142875 h 266700"/>
                <a:gd name="connsiteX17" fmla="*/ 62389 w 266700"/>
                <a:gd name="connsiteY17" fmla="*/ 123825 h 266700"/>
                <a:gd name="connsiteX18" fmla="*/ 21622 w 266700"/>
                <a:gd name="connsiteY18" fmla="*/ 123825 h 266700"/>
                <a:gd name="connsiteX19" fmla="*/ 111824 w 266700"/>
                <a:gd name="connsiteY19" fmla="*/ 23336 h 266700"/>
                <a:gd name="connsiteX20" fmla="*/ 62389 w 266700"/>
                <a:gd name="connsiteY20" fmla="*/ 123825 h 266700"/>
                <a:gd name="connsiteX21" fmla="*/ 62389 w 266700"/>
                <a:gd name="connsiteY21" fmla="*/ 142875 h 266700"/>
                <a:gd name="connsiteX22" fmla="*/ 112014 w 266700"/>
                <a:gd name="connsiteY22" fmla="*/ 243459 h 266700"/>
                <a:gd name="connsiteX23" fmla="*/ 21622 w 266700"/>
                <a:gd name="connsiteY23" fmla="*/ 142875 h 266700"/>
                <a:gd name="connsiteX24" fmla="*/ 205740 w 266700"/>
                <a:gd name="connsiteY24" fmla="*/ 142875 h 266700"/>
                <a:gd name="connsiteX25" fmla="*/ 245078 w 266700"/>
                <a:gd name="connsiteY25" fmla="*/ 142875 h 266700"/>
                <a:gd name="connsiteX26" fmla="*/ 156400 w 266700"/>
                <a:gd name="connsiteY26" fmla="*/ 243078 h 266700"/>
                <a:gd name="connsiteX27" fmla="*/ 205740 w 266700"/>
                <a:gd name="connsiteY27" fmla="*/ 142875 h 266700"/>
                <a:gd name="connsiteX28" fmla="*/ 205740 w 266700"/>
                <a:gd name="connsiteY28" fmla="*/ 123825 h 266700"/>
                <a:gd name="connsiteX29" fmla="*/ 156686 w 266700"/>
                <a:gd name="connsiteY29" fmla="*/ 23717 h 266700"/>
                <a:gd name="connsiteX30" fmla="*/ 245078 w 266700"/>
                <a:gd name="connsiteY30" fmla="*/ 123825 h 266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</a:cxnLst>
              <a:rect l="l" t="t" r="r" b="b"/>
              <a:pathLst>
                <a:path w="266700" h="266700">
                  <a:moveTo>
                    <a:pt x="133350" y="0"/>
                  </a:moveTo>
                  <a:cubicBezTo>
                    <a:pt x="59703" y="0"/>
                    <a:pt x="0" y="59703"/>
                    <a:pt x="0" y="133350"/>
                  </a:cubicBezTo>
                  <a:cubicBezTo>
                    <a:pt x="0" y="206997"/>
                    <a:pt x="59703" y="266700"/>
                    <a:pt x="133350" y="266700"/>
                  </a:cubicBezTo>
                  <a:cubicBezTo>
                    <a:pt x="206997" y="266700"/>
                    <a:pt x="266700" y="206997"/>
                    <a:pt x="266700" y="133350"/>
                  </a:cubicBezTo>
                  <a:cubicBezTo>
                    <a:pt x="266700" y="59703"/>
                    <a:pt x="206997" y="0"/>
                    <a:pt x="133350" y="0"/>
                  </a:cubicBezTo>
                  <a:close/>
                  <a:moveTo>
                    <a:pt x="142875" y="142875"/>
                  </a:moveTo>
                  <a:lnTo>
                    <a:pt x="186595" y="142875"/>
                  </a:lnTo>
                  <a:cubicBezTo>
                    <a:pt x="181616" y="175711"/>
                    <a:pt x="166302" y="206107"/>
                    <a:pt x="142875" y="229648"/>
                  </a:cubicBezTo>
                  <a:close/>
                  <a:moveTo>
                    <a:pt x="142875" y="123825"/>
                  </a:moveTo>
                  <a:lnTo>
                    <a:pt x="142875" y="36957"/>
                  </a:lnTo>
                  <a:cubicBezTo>
                    <a:pt x="166326" y="60520"/>
                    <a:pt x="181642" y="90952"/>
                    <a:pt x="186595" y="123825"/>
                  </a:cubicBezTo>
                  <a:close/>
                  <a:moveTo>
                    <a:pt x="123825" y="123825"/>
                  </a:moveTo>
                  <a:lnTo>
                    <a:pt x="81534" y="123825"/>
                  </a:lnTo>
                  <a:cubicBezTo>
                    <a:pt x="86271" y="91515"/>
                    <a:pt x="101069" y="61520"/>
                    <a:pt x="123825" y="38100"/>
                  </a:cubicBezTo>
                  <a:close/>
                  <a:moveTo>
                    <a:pt x="123825" y="142875"/>
                  </a:moveTo>
                  <a:lnTo>
                    <a:pt x="123825" y="228600"/>
                  </a:lnTo>
                  <a:cubicBezTo>
                    <a:pt x="101112" y="205149"/>
                    <a:pt x="86320" y="175170"/>
                    <a:pt x="81534" y="142875"/>
                  </a:cubicBezTo>
                  <a:close/>
                  <a:moveTo>
                    <a:pt x="62389" y="123825"/>
                  </a:moveTo>
                  <a:lnTo>
                    <a:pt x="21622" y="123825"/>
                  </a:lnTo>
                  <a:cubicBezTo>
                    <a:pt x="25850" y="73933"/>
                    <a:pt x="62676" y="32908"/>
                    <a:pt x="111824" y="23336"/>
                  </a:cubicBezTo>
                  <a:cubicBezTo>
                    <a:pt x="84670" y="50432"/>
                    <a:pt x="67282" y="85777"/>
                    <a:pt x="62389" y="123825"/>
                  </a:cubicBezTo>
                  <a:close/>
                  <a:moveTo>
                    <a:pt x="62389" y="142875"/>
                  </a:moveTo>
                  <a:cubicBezTo>
                    <a:pt x="67286" y="180988"/>
                    <a:pt x="84748" y="216382"/>
                    <a:pt x="112014" y="243459"/>
                  </a:cubicBezTo>
                  <a:cubicBezTo>
                    <a:pt x="62794" y="233894"/>
                    <a:pt x="25894" y="192834"/>
                    <a:pt x="21622" y="142875"/>
                  </a:cubicBezTo>
                  <a:close/>
                  <a:moveTo>
                    <a:pt x="205740" y="142875"/>
                  </a:moveTo>
                  <a:lnTo>
                    <a:pt x="245078" y="142875"/>
                  </a:lnTo>
                  <a:cubicBezTo>
                    <a:pt x="240907" y="192201"/>
                    <a:pt x="204854" y="232941"/>
                    <a:pt x="156400" y="243078"/>
                  </a:cubicBezTo>
                  <a:cubicBezTo>
                    <a:pt x="183540" y="216099"/>
                    <a:pt x="200903" y="180836"/>
                    <a:pt x="205740" y="142875"/>
                  </a:cubicBezTo>
                  <a:close/>
                  <a:moveTo>
                    <a:pt x="205740" y="123825"/>
                  </a:moveTo>
                  <a:cubicBezTo>
                    <a:pt x="200864" y="85963"/>
                    <a:pt x="183619" y="50771"/>
                    <a:pt x="156686" y="23717"/>
                  </a:cubicBezTo>
                  <a:cubicBezTo>
                    <a:pt x="204996" y="33955"/>
                    <a:pt x="240902" y="74620"/>
                    <a:pt x="245078" y="123825"/>
                  </a:cubicBez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sk-SK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E70B-AC0C-498C-ACA9-65D755DD631D}">
  <dimension ref="A1:I29"/>
  <sheetViews>
    <sheetView tabSelected="1" zoomScaleNormal="100" workbookViewId="0">
      <selection activeCell="J10" sqref="J10"/>
    </sheetView>
  </sheetViews>
  <sheetFormatPr defaultRowHeight="13.8" x14ac:dyDescent="0.25"/>
  <cols>
    <col min="1" max="1" width="6.09765625" bestFit="1" customWidth="1"/>
    <col min="2" max="2" width="59.69921875" bestFit="1" customWidth="1"/>
    <col min="3" max="3" width="9.09765625" style="2" bestFit="1" customWidth="1"/>
    <col min="4" max="4" width="9.5" style="4" customWidth="1"/>
    <col min="5" max="5" width="12.59765625" style="2" customWidth="1"/>
    <col min="6" max="6" width="8.796875" style="32"/>
    <col min="7" max="7" width="9.09765625" style="2" bestFit="1" customWidth="1"/>
  </cols>
  <sheetData>
    <row r="1" spans="1:9" ht="14.4" thickBot="1" x14ac:dyDescent="0.3">
      <c r="A1" s="117" t="s">
        <v>120</v>
      </c>
      <c r="B1" s="118"/>
      <c r="C1" s="118"/>
      <c r="D1" s="118"/>
      <c r="E1" s="118"/>
      <c r="F1" s="118"/>
      <c r="G1" s="119"/>
    </row>
    <row r="2" spans="1:9" ht="13.8" customHeight="1" x14ac:dyDescent="0.25">
      <c r="A2" s="111" t="s">
        <v>121</v>
      </c>
      <c r="B2" s="112"/>
      <c r="C2" s="112"/>
      <c r="D2" s="112"/>
      <c r="E2" s="112"/>
      <c r="F2" s="112"/>
      <c r="G2" s="113"/>
    </row>
    <row r="3" spans="1:9" ht="14.4" thickBot="1" x14ac:dyDescent="0.3">
      <c r="A3" s="114"/>
      <c r="B3" s="115"/>
      <c r="C3" s="115"/>
      <c r="D3" s="115"/>
      <c r="E3" s="115"/>
      <c r="F3" s="115"/>
      <c r="G3" s="116"/>
    </row>
    <row r="4" spans="1:9" ht="5.4" customHeight="1" thickBot="1" x14ac:dyDescent="0.3">
      <c r="A4" s="24"/>
      <c r="B4" s="23"/>
      <c r="C4" s="23"/>
      <c r="D4" s="23"/>
      <c r="E4" s="23"/>
      <c r="F4" s="23"/>
      <c r="G4" s="25"/>
    </row>
    <row r="5" spans="1:9" ht="14.4" thickTop="1" x14ac:dyDescent="0.25">
      <c r="A5" s="26"/>
      <c r="B5" s="16" t="s">
        <v>76</v>
      </c>
      <c r="C5" s="17">
        <f>SUM(E12:E25)</f>
        <v>0</v>
      </c>
      <c r="D5" s="30"/>
      <c r="E5" s="27"/>
      <c r="F5" s="15"/>
      <c r="G5" s="28"/>
      <c r="H5" s="14"/>
      <c r="I5" s="14"/>
    </row>
    <row r="6" spans="1:9" ht="13.8" customHeight="1" x14ac:dyDescent="0.25">
      <c r="A6" s="26"/>
      <c r="B6" s="18" t="s">
        <v>77</v>
      </c>
      <c r="C6" s="19">
        <f>SUM(G12:G25)</f>
        <v>0</v>
      </c>
      <c r="D6" s="15"/>
      <c r="E6" s="27"/>
      <c r="F6" s="15"/>
      <c r="G6" s="28"/>
      <c r="H6" s="14"/>
      <c r="I6" s="14"/>
    </row>
    <row r="7" spans="1:9" ht="13.8" customHeight="1" x14ac:dyDescent="0.25">
      <c r="A7" s="26"/>
      <c r="B7" s="18" t="s">
        <v>78</v>
      </c>
      <c r="C7" s="311">
        <v>0</v>
      </c>
      <c r="D7" s="15"/>
      <c r="E7" s="27"/>
      <c r="F7" s="15"/>
      <c r="G7" s="28"/>
      <c r="H7" s="14"/>
      <c r="I7" s="14"/>
    </row>
    <row r="8" spans="1:9" ht="13.8" customHeight="1" x14ac:dyDescent="0.25">
      <c r="A8" s="26"/>
      <c r="B8" s="18" t="s">
        <v>79</v>
      </c>
      <c r="C8" s="20">
        <f>C5-(C5*C7)</f>
        <v>0</v>
      </c>
      <c r="D8" s="15"/>
      <c r="E8" s="27"/>
      <c r="F8" s="15"/>
      <c r="G8" s="28"/>
      <c r="H8" s="14"/>
      <c r="I8" s="14"/>
    </row>
    <row r="9" spans="1:9" ht="13.8" customHeight="1" thickBot="1" x14ac:dyDescent="0.3">
      <c r="A9" s="26"/>
      <c r="B9" s="21" t="s">
        <v>80</v>
      </c>
      <c r="C9" s="22">
        <f>C6-(C6*C7)</f>
        <v>0</v>
      </c>
      <c r="D9" s="31"/>
      <c r="E9" s="27"/>
      <c r="F9" s="15"/>
      <c r="G9" s="28"/>
      <c r="H9" s="14"/>
      <c r="I9" s="14"/>
    </row>
    <row r="10" spans="1:9" ht="14.4" thickBot="1" x14ac:dyDescent="0.3">
      <c r="A10" s="29"/>
      <c r="B10" s="15"/>
      <c r="C10" s="15"/>
      <c r="D10" s="15"/>
      <c r="E10" s="15"/>
      <c r="F10" s="15"/>
      <c r="G10" s="28"/>
      <c r="H10" s="14"/>
      <c r="I10" s="5"/>
    </row>
    <row r="11" spans="1:9" s="1" customFormat="1" ht="30.6" customHeight="1" thickBot="1" x14ac:dyDescent="0.3">
      <c r="A11" s="135" t="s">
        <v>70</v>
      </c>
      <c r="B11" s="136" t="s">
        <v>70</v>
      </c>
      <c r="C11" s="136" t="s">
        <v>71</v>
      </c>
      <c r="D11" s="136" t="s">
        <v>72</v>
      </c>
      <c r="E11" s="136" t="s">
        <v>73</v>
      </c>
      <c r="F11" s="137" t="s">
        <v>74</v>
      </c>
      <c r="G11" s="138" t="s">
        <v>75</v>
      </c>
    </row>
    <row r="12" spans="1:9" ht="14.4" thickTop="1" x14ac:dyDescent="0.25">
      <c r="A12" s="290"/>
      <c r="B12" s="142" t="str">
        <f t="shared" ref="B12:B21" si="0">IF(A12=100,"Revízia bleskozvodu",IF(A12=101,"Revízia elektrickej inštalácie",IF(A12=102,"Revízia elektrického spotrebiča",IF(A12=103,"Revízia el. spotrebiča pevne pripojeného a elektrického zariadenia stroja",IF(A12=104,"Revízia ručného prenosného náradia",IF(A12=105,"Revízia elektrického vonkajšieho osvetlenia",IF(A12=106,"Revízia elektrického zariadenia akumulátorovne",IF(A12=107,"Revízia elektrickej prípojky",IF(A12=108,"Cena dohodnutého výkonu práce","")))))))))</f>
        <v/>
      </c>
      <c r="C12" s="143" t="str">
        <f>IF(A12=100,VLOOKUP(100,'100-Bleskozvod'!A:F,6,FALSE),IF(A12=101,VLOOKUP(101,'101-Instalacia'!A:F,6,FALSE),IF(A12=102,VLOOKUP(102,'102-Elektrické spotrebice'!A:F,6,FALSE),IF(A12=103,VLOOKUP(103,'103-Spotrebiče a stroje'!A:F,6,FALSE),IF(A12=104,VLOOKUP(104,'104-Ručné prenosné náradie'!A:F,6,FALSE),IF(A12=105,VLOOKUP(105,'105-Vonkajsie osvetlenie'!A:F,6,FALSE),IF(A12=106,VLOOKUP(106,'106-Akumulatorovna'!A:F,6,FALSE),IF(A12=107,VLOOKUP(107,'107-El. prípojka'!A:F,6,FALSE),IF(A12=108,VLOOKUP(108,'108-Normohodina'!A:F,6,FALSE),"")))))))))</f>
        <v/>
      </c>
      <c r="D12" s="146"/>
      <c r="E12" s="139" t="str">
        <f>IF(A12&gt;10,C12*D12,"")</f>
        <v/>
      </c>
      <c r="F12" s="140" t="str">
        <f>IF(A12&gt;10,20%,"")</f>
        <v/>
      </c>
      <c r="G12" s="141" t="str">
        <f>IF(A12&gt;10,E12*(1+F12),"")</f>
        <v/>
      </c>
    </row>
    <row r="13" spans="1:9" x14ac:dyDescent="0.25">
      <c r="A13" s="291"/>
      <c r="B13" s="142" t="str">
        <f t="shared" si="0"/>
        <v/>
      </c>
      <c r="C13" s="143" t="str">
        <f>IF(A13=100,VLOOKUP(100,'100-Bleskozvod'!A:F,6,FALSE),IF(A13=101,VLOOKUP(101,'101-Instalacia'!A:F,6,FALSE),IF(A13=102,VLOOKUP(102,'102-Elektrické spotrebice'!A:F,6,FALSE),IF(A13=103,VLOOKUP(103,'103-Spotrebiče a stroje'!A:F,6,FALSE),IF(A13=104,VLOOKUP(104,'104-Ručné prenosné náradie'!A:F,6,FALSE),IF(A13=105,VLOOKUP(105,'105-Vonkajsie osvetlenie'!A:F,6,FALSE),IF(A13=106,VLOOKUP(106,'106-Akumulatorovna'!A:F,6,FALSE),IF(A13=107,VLOOKUP(107,'107-El. prípojka'!A:F,6,FALSE),IF(A13=108,VLOOKUP(108,'108-Normohodina'!A:F,6,FALSE),"")))))))))</f>
        <v/>
      </c>
      <c r="D13" s="147"/>
      <c r="E13" s="143" t="str">
        <f t="shared" ref="E13:E17" si="1">IF(A13&gt;10,C13*D13,"")</f>
        <v/>
      </c>
      <c r="F13" s="144" t="str">
        <f t="shared" ref="F13:F17" si="2">IF(A13&gt;10,20%,"")</f>
        <v/>
      </c>
      <c r="G13" s="145" t="str">
        <f t="shared" ref="G13:G17" si="3">IF(A13&gt;10,E13*(1+F13),"")</f>
        <v/>
      </c>
    </row>
    <row r="14" spans="1:9" x14ac:dyDescent="0.25">
      <c r="A14" s="291"/>
      <c r="B14" s="142" t="str">
        <f t="shared" si="0"/>
        <v/>
      </c>
      <c r="C14" s="143" t="str">
        <f>IF(A14=100,VLOOKUP(100,'100-Bleskozvod'!A:F,6,FALSE),IF(A14=101,VLOOKUP(101,'101-Instalacia'!A:F,6,FALSE),IF(A14=102,VLOOKUP(102,'102-Elektrické spotrebice'!A:F,6,FALSE),IF(A14=103,VLOOKUP(103,'103-Spotrebiče a stroje'!A:F,6,FALSE),IF(A14=104,VLOOKUP(104,'104-Ručné prenosné náradie'!A:F,6,FALSE),IF(A14=105,VLOOKUP(105,'105-Vonkajsie osvetlenie'!A:F,6,FALSE),IF(A14=106,VLOOKUP(106,'106-Akumulatorovna'!A:F,6,FALSE),IF(A14=107,VLOOKUP(107,'107-El. prípojka'!A:F,6,FALSE),IF(A14=108,VLOOKUP(108,'108-Normohodina'!A:F,6,FALSE),"")))))))))</f>
        <v/>
      </c>
      <c r="D14" s="147"/>
      <c r="E14" s="143" t="str">
        <f t="shared" si="1"/>
        <v/>
      </c>
      <c r="F14" s="144" t="str">
        <f t="shared" si="2"/>
        <v/>
      </c>
      <c r="G14" s="145" t="str">
        <f t="shared" si="3"/>
        <v/>
      </c>
    </row>
    <row r="15" spans="1:9" x14ac:dyDescent="0.25">
      <c r="A15" s="291"/>
      <c r="B15" s="142" t="str">
        <f t="shared" si="0"/>
        <v/>
      </c>
      <c r="C15" s="143" t="str">
        <f>IF(A15=100,VLOOKUP(100,'100-Bleskozvod'!A:F,6,FALSE),IF(A15=101,VLOOKUP(101,'101-Instalacia'!A:F,6,FALSE),IF(A15=102,VLOOKUP(102,'102-Elektrické spotrebice'!A:F,6,FALSE),IF(A15=103,VLOOKUP(103,'103-Spotrebiče a stroje'!A:F,6,FALSE),IF(A15=104,VLOOKUP(104,'104-Ručné prenosné náradie'!A:F,6,FALSE),IF(A15=105,VLOOKUP(105,'105-Vonkajsie osvetlenie'!A:F,6,FALSE),IF(A15=106,VLOOKUP(106,'106-Akumulatorovna'!A:F,6,FALSE),IF(A15=107,VLOOKUP(107,'107-El. prípojka'!A:F,6,FALSE),IF(A15=108,VLOOKUP(108,'108-Normohodina'!A:F,6,FALSE),"")))))))))</f>
        <v/>
      </c>
      <c r="D15" s="147"/>
      <c r="E15" s="143" t="str">
        <f t="shared" si="1"/>
        <v/>
      </c>
      <c r="F15" s="144" t="str">
        <f t="shared" si="2"/>
        <v/>
      </c>
      <c r="G15" s="145" t="str">
        <f t="shared" si="3"/>
        <v/>
      </c>
    </row>
    <row r="16" spans="1:9" x14ac:dyDescent="0.25">
      <c r="A16" s="291"/>
      <c r="B16" s="142" t="str">
        <f t="shared" si="0"/>
        <v/>
      </c>
      <c r="C16" s="143" t="str">
        <f>IF(A16=100,VLOOKUP(100,'100-Bleskozvod'!A:F,6,FALSE),IF(A16=101,VLOOKUP(101,'101-Instalacia'!A:F,6,FALSE),IF(A16=102,VLOOKUP(102,'102-Elektrické spotrebice'!A:F,6,FALSE),IF(A16=103,VLOOKUP(103,'103-Spotrebiče a stroje'!A:F,6,FALSE),IF(A16=104,VLOOKUP(104,'104-Ručné prenosné náradie'!A:F,6,FALSE),IF(A16=105,VLOOKUP(105,'105-Vonkajsie osvetlenie'!A:F,6,FALSE),IF(A16=106,VLOOKUP(106,'106-Akumulatorovna'!A:F,6,FALSE),IF(A16=107,VLOOKUP(107,'107-El. prípojka'!A:F,6,FALSE),IF(A16=108,VLOOKUP(108,'108-Normohodina'!A:F,6,FALSE),"")))))))))</f>
        <v/>
      </c>
      <c r="D16" s="147"/>
      <c r="E16" s="143" t="str">
        <f t="shared" si="1"/>
        <v/>
      </c>
      <c r="F16" s="144" t="str">
        <f t="shared" si="2"/>
        <v/>
      </c>
      <c r="G16" s="145" t="str">
        <f t="shared" si="3"/>
        <v/>
      </c>
    </row>
    <row r="17" spans="1:7" x14ac:dyDescent="0.25">
      <c r="A17" s="291"/>
      <c r="B17" s="142" t="str">
        <f t="shared" si="0"/>
        <v/>
      </c>
      <c r="C17" s="143" t="str">
        <f>IF(A17=100,VLOOKUP(100,'100-Bleskozvod'!A:F,6,FALSE),IF(A17=101,VLOOKUP(101,'101-Instalacia'!A:F,6,FALSE),IF(A17=102,VLOOKUP(102,'102-Elektrické spotrebice'!A:F,6,FALSE),IF(A17=103,VLOOKUP(103,'103-Spotrebiče a stroje'!A:F,6,FALSE),IF(A17=104,VLOOKUP(104,'104-Ručné prenosné náradie'!A:F,6,FALSE),IF(A17=105,VLOOKUP(105,'105-Vonkajsie osvetlenie'!A:F,6,FALSE),IF(A17=106,VLOOKUP(106,'106-Akumulatorovna'!A:F,6,FALSE),IF(A17=107,VLOOKUP(107,'107-El. prípojka'!A:F,6,FALSE),IF(A17=108,VLOOKUP(108,'108-Normohodina'!A:F,6,FALSE),"")))))))))</f>
        <v/>
      </c>
      <c r="D17" s="147"/>
      <c r="E17" s="143" t="str">
        <f t="shared" si="1"/>
        <v/>
      </c>
      <c r="F17" s="144" t="str">
        <f t="shared" si="2"/>
        <v/>
      </c>
      <c r="G17" s="145" t="str">
        <f t="shared" si="3"/>
        <v/>
      </c>
    </row>
    <row r="18" spans="1:7" x14ac:dyDescent="0.25">
      <c r="A18" s="291"/>
      <c r="B18" s="142" t="str">
        <f t="shared" si="0"/>
        <v/>
      </c>
      <c r="C18" s="143" t="str">
        <f>IF(A18=100,VLOOKUP(100,'100-Bleskozvod'!A:F,6,FALSE),IF(A18=101,VLOOKUP(101,'101-Instalacia'!A:F,6,FALSE),IF(A18=102,VLOOKUP(102,'102-Elektrické spotrebice'!A:F,6,FALSE),IF(A18=103,VLOOKUP(103,'103-Spotrebiče a stroje'!A:F,6,FALSE),IF(A18=104,VLOOKUP(104,'104-Ručné prenosné náradie'!A:F,6,FALSE),IF(A18=105,VLOOKUP(105,'105-Vonkajsie osvetlenie'!A:F,6,FALSE),IF(A18=106,VLOOKUP(106,'106-Akumulatorovna'!A:F,6,FALSE),IF(A18=107,VLOOKUP(107,'107-El. prípojka'!A:F,6,FALSE),IF(A18=108,VLOOKUP(108,'108-Normohodina'!A:F,6,FALSE),"")))))))))</f>
        <v/>
      </c>
      <c r="D18" s="147"/>
      <c r="E18" s="143" t="str">
        <f t="shared" ref="E18" si="4">IF(A18&gt;10,C18*D18,"")</f>
        <v/>
      </c>
      <c r="F18" s="144" t="str">
        <f t="shared" ref="F18" si="5">IF(A18&gt;10,20%,"")</f>
        <v/>
      </c>
      <c r="G18" s="145" t="str">
        <f t="shared" ref="G18" si="6">IF(A18&gt;10,E18*(1+F18),"")</f>
        <v/>
      </c>
    </row>
    <row r="19" spans="1:7" x14ac:dyDescent="0.25">
      <c r="A19" s="291"/>
      <c r="B19" s="142" t="str">
        <f t="shared" si="0"/>
        <v/>
      </c>
      <c r="C19" s="143" t="str">
        <f>IF(A19=100,VLOOKUP(100,'100-Bleskozvod'!A:F,6,FALSE),IF(A19=101,VLOOKUP(101,'101-Instalacia'!A:F,6,FALSE),IF(A19=102,VLOOKUP(102,'102-Elektrické spotrebice'!A:F,6,FALSE),IF(A19=103,VLOOKUP(103,'103-Spotrebiče a stroje'!A:F,6,FALSE),IF(A19=104,VLOOKUP(104,'104-Ručné prenosné náradie'!A:F,6,FALSE),IF(A19=105,VLOOKUP(105,'105-Vonkajsie osvetlenie'!A:F,6,FALSE),IF(A19=106,VLOOKUP(106,'106-Akumulatorovna'!A:F,6,FALSE),IF(A19=107,VLOOKUP(107,'107-El. prípojka'!A:F,6,FALSE),IF(A19=108,VLOOKUP(108,'108-Normohodina'!A:F,6,FALSE),"")))))))))</f>
        <v/>
      </c>
      <c r="D19" s="147"/>
      <c r="E19" s="143" t="str">
        <f t="shared" ref="E19:E25" si="7">IF(A19&gt;10,C19*D19,"")</f>
        <v/>
      </c>
      <c r="F19" s="144" t="str">
        <f t="shared" ref="F19:F25" si="8">IF(A19&gt;10,20%,"")</f>
        <v/>
      </c>
      <c r="G19" s="145" t="str">
        <f t="shared" ref="G19:G25" si="9">IF(A19&gt;10,E19*(1+F19),"")</f>
        <v/>
      </c>
    </row>
    <row r="20" spans="1:7" x14ac:dyDescent="0.25">
      <c r="A20" s="291"/>
      <c r="B20" s="142" t="str">
        <f t="shared" si="0"/>
        <v/>
      </c>
      <c r="C20" s="143" t="str">
        <f>IF(A20=100,VLOOKUP(100,'100-Bleskozvod'!A:F,6,FALSE),IF(A20=101,VLOOKUP(101,'101-Instalacia'!A:F,6,FALSE),IF(A20=102,VLOOKUP(102,'102-Elektrické spotrebice'!A:F,6,FALSE),IF(A20=103,VLOOKUP(103,'103-Spotrebiče a stroje'!A:F,6,FALSE),IF(A20=104,VLOOKUP(104,'104-Ručné prenosné náradie'!A:F,6,FALSE),IF(A20=105,VLOOKUP(105,'105-Vonkajsie osvetlenie'!A:F,6,FALSE),IF(A20=106,VLOOKUP(106,'106-Akumulatorovna'!A:F,6,FALSE),IF(A20=107,VLOOKUP(107,'107-El. prípojka'!A:F,6,FALSE),IF(A20=108,VLOOKUP(108,'108-Normohodina'!A:F,6,FALSE),"")))))))))</f>
        <v/>
      </c>
      <c r="D20" s="147"/>
      <c r="E20" s="143" t="str">
        <f t="shared" si="7"/>
        <v/>
      </c>
      <c r="F20" s="144" t="str">
        <f t="shared" si="8"/>
        <v/>
      </c>
      <c r="G20" s="145" t="str">
        <f t="shared" si="9"/>
        <v/>
      </c>
    </row>
    <row r="21" spans="1:7" x14ac:dyDescent="0.25">
      <c r="A21" s="291"/>
      <c r="B21" s="142" t="str">
        <f t="shared" si="0"/>
        <v/>
      </c>
      <c r="C21" s="143" t="str">
        <f>IF(A21=100,VLOOKUP(100,'100-Bleskozvod'!A:F,6,FALSE),IF(A21=101,VLOOKUP(101,'101-Instalacia'!A:F,6,FALSE),IF(A21=102,VLOOKUP(102,'102-Elektrické spotrebice'!A:F,6,FALSE),IF(A21=103,VLOOKUP(103,'103-Spotrebiče a stroje'!A:F,6,FALSE),IF(A21=104,VLOOKUP(104,'104-Ručné prenosné náradie'!A:F,6,FALSE),IF(A21=105,VLOOKUP(105,'105-Vonkajsie osvetlenie'!A:F,6,FALSE),IF(A21=106,VLOOKUP(106,'106-Akumulatorovna'!A:F,6,FALSE),IF(A21=107,VLOOKUP(107,'107-El. prípojka'!A:F,6,FALSE),IF(A21=108,VLOOKUP(108,'108-Normohodina'!A:F,6,FALSE),"")))))))))</f>
        <v/>
      </c>
      <c r="D21" s="147"/>
      <c r="E21" s="143" t="str">
        <f t="shared" si="7"/>
        <v/>
      </c>
      <c r="F21" s="144" t="str">
        <f t="shared" si="8"/>
        <v/>
      </c>
      <c r="G21" s="145" t="str">
        <f t="shared" si="9"/>
        <v/>
      </c>
    </row>
    <row r="22" spans="1:7" x14ac:dyDescent="0.25">
      <c r="A22" s="291"/>
      <c r="B22" s="142" t="str">
        <f t="shared" ref="B21:B25" si="10">IF(A22=100,"Revízia bleskozvodu",IF(A22=101,"Revízia elektrickej inštalácie",IF(A22=102,"Revízia elektrického spotrebiča",IF(A22=103,"Revízia el. spotrebiča pevne pripojeného a elektrického zariadenia stroja",IF(A22=104,"Revízia ručného prenosného náradia",IF(A22=105,"Revízia elektrického vonkajšieho osvetlenia",IF(A22=106,"Revízia elektrického zariadenia akumulátorovne",IF(A22=107,"Revízia elektrickej prípojky",IF(A22=108,"Cena dohodnutého výkonu práce","")))))))))</f>
        <v/>
      </c>
      <c r="C22" s="143" t="str">
        <f>IF(A22=100,VLOOKUP(100,'100-Bleskozvod'!A:F,6,FALSE),IF(A22=101,VLOOKUP(101,'101-Instalacia'!A:F,6,FALSE),IF(A22=102,VLOOKUP(102,'102-Elektrické spotrebice'!A:F,6,FALSE),IF(A22=103,VLOOKUP(103,'103-Spotrebiče a stroje'!A:F,6,FALSE),IF(A22=104,VLOOKUP(104,'104-Ručné prenosné náradie'!A:F,6,FALSE),IF(A22=105,VLOOKUP(105,'105-Vonkajsie osvetlenie'!A:F,6,FALSE),IF(A22=106,VLOOKUP(106,'106-Akumulatorovna'!A:F,6,FALSE),IF(A22=107,VLOOKUP(107,'107-El. prípojka'!A:F,6,FALSE),IF(A22=108,VLOOKUP(108,'108-Normohodina'!A:F,6,FALSE),"")))))))))</f>
        <v/>
      </c>
      <c r="D22" s="147"/>
      <c r="E22" s="143" t="str">
        <f t="shared" si="7"/>
        <v/>
      </c>
      <c r="F22" s="144" t="str">
        <f t="shared" si="8"/>
        <v/>
      </c>
      <c r="G22" s="145" t="str">
        <f t="shared" si="9"/>
        <v/>
      </c>
    </row>
    <row r="23" spans="1:7" x14ac:dyDescent="0.25">
      <c r="A23" s="291"/>
      <c r="B23" s="142" t="str">
        <f t="shared" si="10"/>
        <v/>
      </c>
      <c r="C23" s="143" t="str">
        <f>IF(A23=100,VLOOKUP(100,'100-Bleskozvod'!A:F,6,FALSE),IF(A23=101,VLOOKUP(101,'101-Instalacia'!A:F,6,FALSE),IF(A23=102,VLOOKUP(102,'102-Elektrické spotrebice'!A:F,6,FALSE),IF(A23=103,VLOOKUP(103,'103-Spotrebiče a stroje'!A:F,6,FALSE),IF(A23=104,VLOOKUP(104,'104-Ručné prenosné náradie'!A:F,6,FALSE),IF(A23=105,VLOOKUP(105,'105-Vonkajsie osvetlenie'!A:F,6,FALSE),IF(A23=106,VLOOKUP(106,'106-Akumulatorovna'!A:F,6,FALSE),IF(A23=107,VLOOKUP(107,'107-El. prípojka'!A:F,6,FALSE),IF(A23=108,VLOOKUP(108,'108-Normohodina'!A:F,6,FALSE),"")))))))))</f>
        <v/>
      </c>
      <c r="D23" s="147"/>
      <c r="E23" s="143" t="str">
        <f t="shared" si="7"/>
        <v/>
      </c>
      <c r="F23" s="144" t="str">
        <f t="shared" si="8"/>
        <v/>
      </c>
      <c r="G23" s="145" t="str">
        <f t="shared" si="9"/>
        <v/>
      </c>
    </row>
    <row r="24" spans="1:7" x14ac:dyDescent="0.25">
      <c r="A24" s="291"/>
      <c r="B24" s="142" t="str">
        <f t="shared" si="10"/>
        <v/>
      </c>
      <c r="C24" s="143" t="str">
        <f>IF(A24=100,VLOOKUP(100,'100-Bleskozvod'!A:F,6,FALSE),IF(A24=101,VLOOKUP(101,'101-Instalacia'!A:F,6,FALSE),IF(A24=102,VLOOKUP(102,'102-Elektrické spotrebice'!A:F,6,FALSE),IF(A24=103,VLOOKUP(103,'103-Spotrebiče a stroje'!A:F,6,FALSE),IF(A24=104,VLOOKUP(104,'104-Ručné prenosné náradie'!A:F,6,FALSE),IF(A24=105,VLOOKUP(105,'105-Vonkajsie osvetlenie'!A:F,6,FALSE),IF(A24=106,VLOOKUP(106,'106-Akumulatorovna'!A:F,6,FALSE),IF(A24=107,VLOOKUP(107,'107-El. prípojka'!A:F,6,FALSE),IF(A24=108,VLOOKUP(108,'108-Normohodina'!A:F,6,FALSE),"")))))))))</f>
        <v/>
      </c>
      <c r="D24" s="147"/>
      <c r="E24" s="143" t="str">
        <f t="shared" si="7"/>
        <v/>
      </c>
      <c r="F24" s="144" t="str">
        <f t="shared" si="8"/>
        <v/>
      </c>
      <c r="G24" s="145" t="str">
        <f t="shared" si="9"/>
        <v/>
      </c>
    </row>
    <row r="25" spans="1:7" ht="14.4" thickBot="1" x14ac:dyDescent="0.3">
      <c r="A25" s="291"/>
      <c r="B25" s="142" t="str">
        <f t="shared" si="10"/>
        <v/>
      </c>
      <c r="C25" s="143" t="str">
        <f>IF(A25=100,VLOOKUP(100,'100-Bleskozvod'!A:F,6,FALSE),IF(A25=101,VLOOKUP(101,'101-Instalacia'!A:F,6,FALSE),IF(A25=102,VLOOKUP(102,'102-Elektrické spotrebice'!A:F,6,FALSE),IF(A25=103,VLOOKUP(103,'103-Spotrebiče a stroje'!A:F,6,FALSE),IF(A25=104,VLOOKUP(104,'104-Ručné prenosné náradie'!A:F,6,FALSE),IF(A25=105,VLOOKUP(105,'105-Vonkajsie osvetlenie'!A:F,6,FALSE),IF(A25=106,VLOOKUP(106,'106-Akumulatorovna'!A:F,6,FALSE),IF(A25=107,VLOOKUP(107,'107-El. prípojka'!A:F,6,FALSE),IF(A25=108,VLOOKUP(108,'108-Normohodina'!A:F,6,FALSE),"")))))))))</f>
        <v/>
      </c>
      <c r="D25" s="147"/>
      <c r="E25" s="143" t="str">
        <f t="shared" si="7"/>
        <v/>
      </c>
      <c r="F25" s="144" t="str">
        <f t="shared" si="8"/>
        <v/>
      </c>
      <c r="G25" s="145" t="str">
        <f t="shared" si="9"/>
        <v/>
      </c>
    </row>
    <row r="26" spans="1:7" ht="9" customHeight="1" thickTop="1" thickBot="1" x14ac:dyDescent="0.3">
      <c r="A26" s="122"/>
      <c r="B26" s="123"/>
      <c r="C26" s="123"/>
      <c r="D26" s="123"/>
      <c r="E26" s="123"/>
      <c r="F26" s="123"/>
      <c r="G26" s="124"/>
    </row>
    <row r="27" spans="1:7" ht="15" thickTop="1" thickBot="1" x14ac:dyDescent="0.3">
      <c r="A27" s="120" t="s">
        <v>82</v>
      </c>
      <c r="B27" s="121"/>
      <c r="C27" s="121"/>
      <c r="D27" s="121"/>
      <c r="E27" s="33">
        <f>SUM(E12:E25)</f>
        <v>0</v>
      </c>
      <c r="F27" s="34">
        <v>0.2</v>
      </c>
      <c r="G27" s="35">
        <f>E27*(1+F27)</f>
        <v>0</v>
      </c>
    </row>
    <row r="28" spans="1:7" x14ac:dyDescent="0.25">
      <c r="A28" s="218" t="s">
        <v>113</v>
      </c>
      <c r="B28" s="218"/>
      <c r="C28" s="218"/>
      <c r="D28" s="218"/>
    </row>
    <row r="29" spans="1:7" x14ac:dyDescent="0.25">
      <c r="A29" s="219" t="s">
        <v>155</v>
      </c>
      <c r="B29" s="219"/>
      <c r="C29" s="219"/>
      <c r="D29" s="219"/>
    </row>
  </sheetData>
  <sheetProtection algorithmName="SHA-512" hashValue="JYjTVE0bp1xKcKRobexsR04XNwrITOA94ggWRgKOfBngmIJCaiIgVmXqxCpcPJYMu8VktXeA9yiLlvrxv/baKw==" saltValue="U99dTjusOLEhNXJdxBNLnQ==" spinCount="100000" sheet="1" objects="1" scenarios="1"/>
  <mergeCells count="6">
    <mergeCell ref="A29:D29"/>
    <mergeCell ref="A2:G3"/>
    <mergeCell ref="A1:G1"/>
    <mergeCell ref="A27:D27"/>
    <mergeCell ref="A26:G26"/>
    <mergeCell ref="A28:D28"/>
  </mergeCells>
  <phoneticPr fontId="3" type="noConversion"/>
  <pageMargins left="0.19685039370078741" right="0.19685039370078741" top="0.9055118110236221" bottom="0.38" header="0.31496062992125984" footer="0.21"/>
  <pageSetup paperSize="9" orientation="landscape" horizontalDpi="4294967293" verticalDpi="0" r:id="rId1"/>
  <headerFooter>
    <oddHeader>&amp;L&amp;G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BB097-D556-45D7-A2AA-113006EA949B}">
  <dimension ref="A1:F15"/>
  <sheetViews>
    <sheetView zoomScaleNormal="100" workbookViewId="0">
      <selection activeCell="E4" sqref="E4"/>
    </sheetView>
  </sheetViews>
  <sheetFormatPr defaultRowHeight="13.8" x14ac:dyDescent="0.25"/>
  <cols>
    <col min="1" max="1" width="3.8984375" style="3" bestFit="1" customWidth="1"/>
    <col min="2" max="2" width="53.09765625" style="3" customWidth="1"/>
    <col min="3" max="3" width="6.59765625" style="3" bestFit="1" customWidth="1"/>
    <col min="4" max="4" width="8.8984375" style="3" customWidth="1"/>
    <col min="5" max="5" width="6.69921875" style="43" customWidth="1"/>
    <col min="6" max="6" width="10.19921875" style="3" customWidth="1"/>
    <col min="7" max="16384" width="8.796875" style="3"/>
  </cols>
  <sheetData>
    <row r="1" spans="1:6" s="107" customFormat="1" ht="46.8" customHeight="1" thickBot="1" x14ac:dyDescent="0.3">
      <c r="A1" s="105"/>
      <c r="B1" s="99" t="s">
        <v>146</v>
      </c>
      <c r="C1" s="99" t="s">
        <v>96</v>
      </c>
      <c r="D1" s="99" t="s">
        <v>106</v>
      </c>
      <c r="E1" s="100" t="s">
        <v>69</v>
      </c>
      <c r="F1" s="106" t="s">
        <v>82</v>
      </c>
    </row>
    <row r="2" spans="1:6" ht="14.4" thickTop="1" x14ac:dyDescent="0.25">
      <c r="A2" s="8">
        <v>1</v>
      </c>
      <c r="B2" s="37" t="s">
        <v>148</v>
      </c>
      <c r="C2" s="203" t="s">
        <v>147</v>
      </c>
      <c r="D2" s="38">
        <v>6</v>
      </c>
      <c r="E2" s="297"/>
      <c r="F2" s="283">
        <f>D2*E2</f>
        <v>0</v>
      </c>
    </row>
    <row r="3" spans="1:6" x14ac:dyDescent="0.25">
      <c r="A3" s="9">
        <v>2</v>
      </c>
      <c r="B3" s="39" t="s">
        <v>149</v>
      </c>
      <c r="C3" s="203" t="s">
        <v>147</v>
      </c>
      <c r="D3" s="40">
        <v>12</v>
      </c>
      <c r="E3" s="298">
        <v>0</v>
      </c>
      <c r="F3" s="284">
        <f t="shared" ref="F3:F8" si="0">D3*E3</f>
        <v>0</v>
      </c>
    </row>
    <row r="4" spans="1:6" x14ac:dyDescent="0.25">
      <c r="A4" s="9">
        <v>3</v>
      </c>
      <c r="B4" s="41" t="s">
        <v>150</v>
      </c>
      <c r="C4" s="203" t="s">
        <v>147</v>
      </c>
      <c r="D4" s="42">
        <v>18</v>
      </c>
      <c r="E4" s="300"/>
      <c r="F4" s="284">
        <f t="shared" si="0"/>
        <v>0</v>
      </c>
    </row>
    <row r="5" spans="1:6" x14ac:dyDescent="0.25">
      <c r="A5" s="9">
        <v>4</v>
      </c>
      <c r="B5" s="7" t="s">
        <v>151</v>
      </c>
      <c r="C5" s="203" t="s">
        <v>147</v>
      </c>
      <c r="D5" s="42">
        <v>23</v>
      </c>
      <c r="E5" s="300"/>
      <c r="F5" s="284">
        <f t="shared" si="0"/>
        <v>0</v>
      </c>
    </row>
    <row r="6" spans="1:6" x14ac:dyDescent="0.25">
      <c r="A6" s="9">
        <v>5</v>
      </c>
      <c r="B6" s="7" t="s">
        <v>152</v>
      </c>
      <c r="C6" s="203" t="s">
        <v>147</v>
      </c>
      <c r="D6" s="40">
        <v>28</v>
      </c>
      <c r="E6" s="301"/>
      <c r="F6" s="284">
        <f t="shared" si="0"/>
        <v>0</v>
      </c>
    </row>
    <row r="7" spans="1:6" s="10" customFormat="1" ht="27.6" x14ac:dyDescent="0.25">
      <c r="A7" s="12">
        <v>6</v>
      </c>
      <c r="B7" s="67" t="s">
        <v>153</v>
      </c>
      <c r="C7" s="200" t="s">
        <v>147</v>
      </c>
      <c r="D7" s="53">
        <v>35</v>
      </c>
      <c r="E7" s="303"/>
      <c r="F7" s="286">
        <f t="shared" si="0"/>
        <v>0</v>
      </c>
    </row>
    <row r="8" spans="1:6" s="10" customFormat="1" ht="14.4" thickBot="1" x14ac:dyDescent="0.3">
      <c r="A8" s="287">
        <v>7</v>
      </c>
      <c r="B8" s="275" t="s">
        <v>154</v>
      </c>
      <c r="C8" s="288" t="s">
        <v>147</v>
      </c>
      <c r="D8" s="289">
        <v>40</v>
      </c>
      <c r="E8" s="304"/>
      <c r="F8" s="286">
        <f t="shared" si="0"/>
        <v>0</v>
      </c>
    </row>
    <row r="9" spans="1:6" ht="15" thickTop="1" thickBot="1" x14ac:dyDescent="0.3">
      <c r="A9" s="125"/>
      <c r="B9" s="126"/>
      <c r="C9" s="126"/>
      <c r="D9" s="126"/>
      <c r="E9" s="126"/>
      <c r="F9" s="127"/>
    </row>
    <row r="10" spans="1:6" ht="14.4" thickTop="1" x14ac:dyDescent="0.25">
      <c r="A10" s="61">
        <v>108</v>
      </c>
      <c r="B10" s="62" t="s">
        <v>90</v>
      </c>
      <c r="C10" s="62"/>
      <c r="D10" s="63"/>
      <c r="E10" s="267"/>
      <c r="F10" s="239">
        <f>SUM(F2:F8)</f>
        <v>0</v>
      </c>
    </row>
    <row r="11" spans="1:6" x14ac:dyDescent="0.25">
      <c r="A11" s="94"/>
      <c r="B11" s="95" t="s">
        <v>78</v>
      </c>
      <c r="C11" s="250" t="s">
        <v>133</v>
      </c>
      <c r="D11" s="102"/>
      <c r="E11" s="262">
        <v>0</v>
      </c>
      <c r="F11" s="240">
        <f>E11*F10</f>
        <v>0</v>
      </c>
    </row>
    <row r="12" spans="1:6" x14ac:dyDescent="0.25">
      <c r="A12" s="103"/>
      <c r="B12" s="221" t="s">
        <v>92</v>
      </c>
      <c r="C12" s="225" t="s">
        <v>130</v>
      </c>
      <c r="D12" s="251">
        <v>0.3</v>
      </c>
      <c r="E12" s="264"/>
      <c r="F12" s="241">
        <f t="shared" ref="F12" si="1">D12*E12</f>
        <v>0</v>
      </c>
    </row>
    <row r="13" spans="1:6" x14ac:dyDescent="0.25">
      <c r="A13" s="86"/>
      <c r="B13" s="87" t="s">
        <v>91</v>
      </c>
      <c r="C13" s="87"/>
      <c r="D13" s="88"/>
      <c r="E13" s="242">
        <f>F10-F11+F12</f>
        <v>0</v>
      </c>
      <c r="F13" s="243"/>
    </row>
    <row r="14" spans="1:6" x14ac:dyDescent="0.25">
      <c r="A14" s="89"/>
      <c r="B14" s="90" t="s">
        <v>74</v>
      </c>
      <c r="C14" s="90"/>
      <c r="D14" s="90"/>
      <c r="E14" s="244"/>
      <c r="F14" s="245">
        <v>0.2</v>
      </c>
    </row>
    <row r="15" spans="1:6" ht="14.4" thickBot="1" x14ac:dyDescent="0.3">
      <c r="A15" s="92"/>
      <c r="B15" s="93" t="s">
        <v>89</v>
      </c>
      <c r="C15" s="93"/>
      <c r="D15" s="93"/>
      <c r="E15" s="246">
        <f>E13*F14+E13</f>
        <v>0</v>
      </c>
      <c r="F15" s="247"/>
    </row>
  </sheetData>
  <sheetProtection algorithmName="SHA-512" hashValue="uI7pnVFsnWin2r7+CXxviL2OMtn8mVl5InlIKbXg4wgFxG8iBVen0/BPBcLa+J64ViFfukgPIDqrMh97q2qpSw==" saltValue="wQ3rC1DZmcsCQtbdWMHZuA==" spinCount="100000" sheet="1" objects="1" scenarios="1"/>
  <mergeCells count="3">
    <mergeCell ref="A9:F9"/>
    <mergeCell ref="E13:F13"/>
    <mergeCell ref="E15:F15"/>
  </mergeCells>
  <pageMargins left="0.34" right="0.15" top="0.98425196850393704" bottom="0.23622047244094491" header="0.31496062992125984" footer="0.19685039370078741"/>
  <pageSetup paperSize="9" orientation="portrait" horizontalDpi="4294967293" verticalDpi="0" r:id="rId1"/>
  <headerFooter>
    <oddHeader>&amp;L&amp;G&amp;RStrana: &amp;P
Počet strán: &amp;N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zoomScaleNormal="100" workbookViewId="0">
      <pane ySplit="1" topLeftCell="A2" activePane="bottomLeft" state="frozen"/>
      <selection pane="bottomLeft" activeCell="E18" sqref="E18:F18"/>
    </sheetView>
  </sheetViews>
  <sheetFormatPr defaultRowHeight="13.8" x14ac:dyDescent="0.25"/>
  <cols>
    <col min="1" max="1" width="3.69921875" style="172" bestFit="1" customWidth="1"/>
    <col min="2" max="2" width="53.3984375" style="173" customWidth="1"/>
    <col min="3" max="3" width="5.69921875" style="172" bestFit="1" customWidth="1"/>
    <col min="4" max="4" width="7.59765625" style="152" bestFit="1" customWidth="1"/>
    <col min="5" max="5" width="6.09765625" style="174" customWidth="1"/>
    <col min="6" max="6" width="8.796875" style="175"/>
    <col min="7" max="16384" width="8.796875" style="152"/>
  </cols>
  <sheetData>
    <row r="1" spans="1:6" s="150" customFormat="1" ht="42" thickBot="1" x14ac:dyDescent="0.3">
      <c r="A1" s="148"/>
      <c r="B1" s="99" t="s">
        <v>136</v>
      </c>
      <c r="C1" s="108" t="s">
        <v>96</v>
      </c>
      <c r="D1" s="99" t="s">
        <v>95</v>
      </c>
      <c r="E1" s="100" t="s">
        <v>69</v>
      </c>
      <c r="F1" s="149" t="s">
        <v>82</v>
      </c>
    </row>
    <row r="2" spans="1:6" ht="14.4" thickTop="1" x14ac:dyDescent="0.25">
      <c r="A2" s="151">
        <v>1</v>
      </c>
      <c r="B2" s="11" t="s">
        <v>98</v>
      </c>
      <c r="C2" s="199" t="s">
        <v>97</v>
      </c>
      <c r="D2" s="54">
        <v>11.1</v>
      </c>
      <c r="E2" s="176"/>
      <c r="F2" s="269">
        <f>D2*E2</f>
        <v>0</v>
      </c>
    </row>
    <row r="3" spans="1:6" x14ac:dyDescent="0.25">
      <c r="A3" s="153">
        <v>2</v>
      </c>
      <c r="B3" s="13" t="s">
        <v>103</v>
      </c>
      <c r="C3" s="200" t="s">
        <v>97</v>
      </c>
      <c r="D3" s="53">
        <v>18.5</v>
      </c>
      <c r="E3" s="177"/>
      <c r="F3" s="269">
        <f t="shared" ref="F3:F13" si="0">D3*E3</f>
        <v>0</v>
      </c>
    </row>
    <row r="4" spans="1:6" x14ac:dyDescent="0.25">
      <c r="A4" s="153">
        <v>3</v>
      </c>
      <c r="B4" s="13" t="s">
        <v>0</v>
      </c>
      <c r="C4" s="200" t="s">
        <v>99</v>
      </c>
      <c r="D4" s="52">
        <v>0.5</v>
      </c>
      <c r="E4" s="177"/>
      <c r="F4" s="269">
        <f t="shared" si="0"/>
        <v>0</v>
      </c>
    </row>
    <row r="5" spans="1:6" x14ac:dyDescent="0.25">
      <c r="A5" s="153">
        <v>4</v>
      </c>
      <c r="B5" s="13" t="s">
        <v>102</v>
      </c>
      <c r="C5" s="200" t="s">
        <v>100</v>
      </c>
      <c r="D5" s="52">
        <v>0.2</v>
      </c>
      <c r="E5" s="177"/>
      <c r="F5" s="269">
        <f t="shared" si="0"/>
        <v>0</v>
      </c>
    </row>
    <row r="6" spans="1:6" x14ac:dyDescent="0.25">
      <c r="A6" s="153">
        <v>5</v>
      </c>
      <c r="B6" s="13" t="s">
        <v>104</v>
      </c>
      <c r="C6" s="200" t="s">
        <v>100</v>
      </c>
      <c r="D6" s="52">
        <v>0.2</v>
      </c>
      <c r="E6" s="177"/>
      <c r="F6" s="269">
        <f t="shared" si="0"/>
        <v>0</v>
      </c>
    </row>
    <row r="7" spans="1:6" x14ac:dyDescent="0.25">
      <c r="A7" s="153">
        <v>6</v>
      </c>
      <c r="B7" s="13" t="s">
        <v>1</v>
      </c>
      <c r="C7" s="200" t="s">
        <v>101</v>
      </c>
      <c r="D7" s="53">
        <v>1.1000000000000001</v>
      </c>
      <c r="E7" s="177"/>
      <c r="F7" s="269">
        <f t="shared" si="0"/>
        <v>0</v>
      </c>
    </row>
    <row r="8" spans="1:6" x14ac:dyDescent="0.25">
      <c r="A8" s="153">
        <v>7</v>
      </c>
      <c r="B8" s="13" t="s">
        <v>18</v>
      </c>
      <c r="C8" s="200" t="s">
        <v>101</v>
      </c>
      <c r="D8" s="53">
        <v>1.1000000000000001</v>
      </c>
      <c r="E8" s="177"/>
      <c r="F8" s="269">
        <f t="shared" si="0"/>
        <v>0</v>
      </c>
    </row>
    <row r="9" spans="1:6" x14ac:dyDescent="0.25">
      <c r="A9" s="153">
        <v>8</v>
      </c>
      <c r="B9" s="13" t="s">
        <v>19</v>
      </c>
      <c r="C9" s="200" t="s">
        <v>101</v>
      </c>
      <c r="D9" s="53">
        <v>1.1000000000000001</v>
      </c>
      <c r="E9" s="177"/>
      <c r="F9" s="269">
        <f t="shared" si="0"/>
        <v>0</v>
      </c>
    </row>
    <row r="10" spans="1:6" x14ac:dyDescent="0.25">
      <c r="A10" s="153">
        <v>9</v>
      </c>
      <c r="B10" s="13" t="s">
        <v>55</v>
      </c>
      <c r="C10" s="200" t="s">
        <v>99</v>
      </c>
      <c r="D10" s="53">
        <v>1.55</v>
      </c>
      <c r="E10" s="177"/>
      <c r="F10" s="269">
        <f t="shared" si="0"/>
        <v>0</v>
      </c>
    </row>
    <row r="11" spans="1:6" x14ac:dyDescent="0.25">
      <c r="A11" s="153">
        <v>10</v>
      </c>
      <c r="B11" s="13" t="s">
        <v>56</v>
      </c>
      <c r="C11" s="200" t="s">
        <v>99</v>
      </c>
      <c r="D11" s="53">
        <v>1.55</v>
      </c>
      <c r="E11" s="177"/>
      <c r="F11" s="269">
        <f t="shared" si="0"/>
        <v>0</v>
      </c>
    </row>
    <row r="12" spans="1:6" x14ac:dyDescent="0.25">
      <c r="A12" s="153">
        <v>11</v>
      </c>
      <c r="B12" s="78" t="s">
        <v>105</v>
      </c>
      <c r="C12" s="201" t="s">
        <v>101</v>
      </c>
      <c r="D12" s="209">
        <v>1.1000000000000001</v>
      </c>
      <c r="E12" s="178"/>
      <c r="F12" s="270">
        <f t="shared" si="0"/>
        <v>0</v>
      </c>
    </row>
    <row r="13" spans="1:6" ht="14.4" thickBot="1" x14ac:dyDescent="0.3">
      <c r="A13" s="153">
        <v>12</v>
      </c>
      <c r="B13" s="78" t="s">
        <v>20</v>
      </c>
      <c r="C13" s="201" t="s">
        <v>101</v>
      </c>
      <c r="D13" s="79">
        <v>5.2</v>
      </c>
      <c r="E13" s="178"/>
      <c r="F13" s="271">
        <f t="shared" si="0"/>
        <v>0</v>
      </c>
    </row>
    <row r="14" spans="1:6" ht="15" thickTop="1" thickBot="1" x14ac:dyDescent="0.3">
      <c r="A14" s="154"/>
      <c r="B14" s="155"/>
      <c r="C14" s="155"/>
      <c r="D14" s="155"/>
      <c r="E14" s="155"/>
      <c r="F14" s="156"/>
    </row>
    <row r="15" spans="1:6" ht="14.4" thickTop="1" x14ac:dyDescent="0.25">
      <c r="A15" s="157">
        <v>100</v>
      </c>
      <c r="B15" s="158" t="s">
        <v>90</v>
      </c>
      <c r="C15" s="202"/>
      <c r="D15" s="159"/>
      <c r="E15" s="160"/>
      <c r="F15" s="227">
        <f>SUM(F2:F13)</f>
        <v>0</v>
      </c>
    </row>
    <row r="16" spans="1:6" x14ac:dyDescent="0.25">
      <c r="A16" s="161"/>
      <c r="B16" s="162" t="s">
        <v>78</v>
      </c>
      <c r="C16" s="224" t="s">
        <v>133</v>
      </c>
      <c r="D16" s="163"/>
      <c r="E16" s="262">
        <v>0</v>
      </c>
      <c r="F16" s="226">
        <f>E16*F15</f>
        <v>0</v>
      </c>
    </row>
    <row r="17" spans="1:6" x14ac:dyDescent="0.25">
      <c r="A17" s="164"/>
      <c r="B17" s="221" t="s">
        <v>92</v>
      </c>
      <c r="C17" s="225" t="s">
        <v>130</v>
      </c>
      <c r="D17" s="251">
        <v>0.3</v>
      </c>
      <c r="E17" s="264"/>
      <c r="F17" s="228">
        <f t="shared" ref="F17" si="1">D17*E17</f>
        <v>0</v>
      </c>
    </row>
    <row r="18" spans="1:6" x14ac:dyDescent="0.25">
      <c r="A18" s="165"/>
      <c r="B18" s="166" t="s">
        <v>91</v>
      </c>
      <c r="C18" s="167"/>
      <c r="D18" s="167"/>
      <c r="E18" s="229">
        <f>F15-F16+F17</f>
        <v>0</v>
      </c>
      <c r="F18" s="230"/>
    </row>
    <row r="19" spans="1:6" x14ac:dyDescent="0.25">
      <c r="A19" s="168"/>
      <c r="B19" s="169" t="s">
        <v>74</v>
      </c>
      <c r="C19" s="207"/>
      <c r="D19" s="169"/>
      <c r="E19" s="231"/>
      <c r="F19" s="232">
        <v>0.2</v>
      </c>
    </row>
    <row r="20" spans="1:6" ht="14.4" thickBot="1" x14ac:dyDescent="0.3">
      <c r="A20" s="170"/>
      <c r="B20" s="171" t="s">
        <v>89</v>
      </c>
      <c r="C20" s="208"/>
      <c r="D20" s="171"/>
      <c r="E20" s="233">
        <f>E18*F19+E18</f>
        <v>0</v>
      </c>
      <c r="F20" s="234"/>
    </row>
    <row r="60" ht="12.6" customHeight="1" x14ac:dyDescent="0.25"/>
    <row r="61" hidden="1" x14ac:dyDescent="0.25"/>
  </sheetData>
  <sheetProtection algorithmName="SHA-512" hashValue="HH9QOnRF3YBJEOXNH5Q4Ci8MX+uGoMIJA6s0RLFY06/dcOKTDgrgszpvs3GELEw6/qOE92mgS2WZuudYQNPcEg==" saltValue="3+8tfKx1/9rT5spj9JlbLw==" spinCount="100000" sheet="1" objects="1" scenarios="1"/>
  <mergeCells count="3">
    <mergeCell ref="A14:F14"/>
    <mergeCell ref="E18:F18"/>
    <mergeCell ref="E20:F20"/>
  </mergeCells>
  <phoneticPr fontId="3" type="noConversion"/>
  <pageMargins left="0.23622047244094491" right="0.23622047244094491" top="0.94488188976377963" bottom="0.27559055118110237" header="0.31496062992125984" footer="0.19685039370078741"/>
  <pageSetup paperSize="9" orientation="portrait" horizontalDpi="4294967293" verticalDpi="1200" r:id="rId1"/>
  <headerFooter>
    <oddHeader>&amp;L&amp;G&amp;RStrana: &amp;P
Počet strán: &amp;N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71237-28A1-49BE-AFCC-0EF2749B0862}">
  <dimension ref="A1:F30"/>
  <sheetViews>
    <sheetView zoomScaleNormal="100" workbookViewId="0">
      <selection activeCell="E27" sqref="E27"/>
    </sheetView>
  </sheetViews>
  <sheetFormatPr defaultRowHeight="13.8" x14ac:dyDescent="0.25"/>
  <cols>
    <col min="1" max="1" width="3.59765625" style="180" bestFit="1" customWidth="1"/>
    <col min="2" max="2" width="55.8984375" style="180" customWidth="1"/>
    <col min="3" max="3" width="7.19921875" style="206" customWidth="1"/>
    <col min="4" max="4" width="7.59765625" style="180" bestFit="1" customWidth="1"/>
    <col min="5" max="5" width="7.09765625" style="180" customWidth="1"/>
    <col min="6" max="6" width="9.69921875" style="180" bestFit="1" customWidth="1"/>
    <col min="7" max="16384" width="8.796875" style="180"/>
  </cols>
  <sheetData>
    <row r="1" spans="1:6" ht="42.6" customHeight="1" thickBot="1" x14ac:dyDescent="0.3">
      <c r="A1" s="98"/>
      <c r="B1" s="99" t="s">
        <v>137</v>
      </c>
      <c r="C1" s="108" t="s">
        <v>96</v>
      </c>
      <c r="D1" s="99" t="s">
        <v>106</v>
      </c>
      <c r="E1" s="100" t="s">
        <v>69</v>
      </c>
      <c r="F1" s="179" t="s">
        <v>82</v>
      </c>
    </row>
    <row r="2" spans="1:6" ht="14.4" thickTop="1" x14ac:dyDescent="0.25">
      <c r="A2" s="181">
        <v>1</v>
      </c>
      <c r="B2" s="55" t="s">
        <v>21</v>
      </c>
      <c r="C2" s="199" t="s">
        <v>108</v>
      </c>
      <c r="D2" s="56">
        <v>2.7</v>
      </c>
      <c r="E2" s="186"/>
      <c r="F2" s="235">
        <f>D2*E2</f>
        <v>0</v>
      </c>
    </row>
    <row r="3" spans="1:6" x14ac:dyDescent="0.25">
      <c r="A3" s="182">
        <v>2</v>
      </c>
      <c r="B3" s="55" t="s">
        <v>107</v>
      </c>
      <c r="C3" s="199" t="s">
        <v>108</v>
      </c>
      <c r="D3" s="56">
        <v>3.4</v>
      </c>
      <c r="E3" s="186"/>
      <c r="F3" s="235">
        <f t="shared" ref="F3:F4" si="0">D3*E3</f>
        <v>0</v>
      </c>
    </row>
    <row r="4" spans="1:6" x14ac:dyDescent="0.25">
      <c r="A4" s="181">
        <v>3</v>
      </c>
      <c r="B4" s="55" t="s">
        <v>23</v>
      </c>
      <c r="C4" s="199" t="s">
        <v>108</v>
      </c>
      <c r="D4" s="56">
        <v>4.0999999999999996</v>
      </c>
      <c r="E4" s="186"/>
      <c r="F4" s="235">
        <f t="shared" si="0"/>
        <v>0</v>
      </c>
    </row>
    <row r="5" spans="1:6" x14ac:dyDescent="0.25">
      <c r="A5" s="182">
        <v>4</v>
      </c>
      <c r="B5" s="57" t="s">
        <v>24</v>
      </c>
      <c r="C5" s="200" t="s">
        <v>101</v>
      </c>
      <c r="D5" s="58">
        <v>10.3</v>
      </c>
      <c r="E5" s="187"/>
      <c r="F5" s="236">
        <f t="shared" ref="F5:F23" si="1">D5*E5</f>
        <v>0</v>
      </c>
    </row>
    <row r="6" spans="1:6" x14ac:dyDescent="0.25">
      <c r="A6" s="181">
        <v>5</v>
      </c>
      <c r="B6" s="57" t="s">
        <v>25</v>
      </c>
      <c r="C6" s="200" t="s">
        <v>101</v>
      </c>
      <c r="D6" s="59">
        <v>12.5</v>
      </c>
      <c r="E6" s="188"/>
      <c r="F6" s="236">
        <f t="shared" si="1"/>
        <v>0</v>
      </c>
    </row>
    <row r="7" spans="1:6" x14ac:dyDescent="0.25">
      <c r="A7" s="182">
        <v>6</v>
      </c>
      <c r="B7" s="57" t="s">
        <v>26</v>
      </c>
      <c r="C7" s="200" t="s">
        <v>101</v>
      </c>
      <c r="D7" s="58">
        <v>13</v>
      </c>
      <c r="E7" s="187"/>
      <c r="F7" s="236">
        <f t="shared" si="1"/>
        <v>0</v>
      </c>
    </row>
    <row r="8" spans="1:6" x14ac:dyDescent="0.25">
      <c r="A8" s="181">
        <v>7</v>
      </c>
      <c r="B8" s="57" t="s">
        <v>27</v>
      </c>
      <c r="C8" s="200" t="s">
        <v>101</v>
      </c>
      <c r="D8" s="59">
        <v>10.5</v>
      </c>
      <c r="E8" s="188"/>
      <c r="F8" s="236">
        <f t="shared" si="1"/>
        <v>0</v>
      </c>
    </row>
    <row r="9" spans="1:6" x14ac:dyDescent="0.25">
      <c r="A9" s="182">
        <v>8</v>
      </c>
      <c r="B9" s="57" t="s">
        <v>28</v>
      </c>
      <c r="C9" s="200" t="s">
        <v>101</v>
      </c>
      <c r="D9" s="59">
        <v>10.5</v>
      </c>
      <c r="E9" s="188"/>
      <c r="F9" s="236">
        <f t="shared" si="1"/>
        <v>0</v>
      </c>
    </row>
    <row r="10" spans="1:6" ht="27.6" x14ac:dyDescent="0.25">
      <c r="A10" s="181">
        <v>9</v>
      </c>
      <c r="B10" s="57" t="s">
        <v>93</v>
      </c>
      <c r="C10" s="200" t="s">
        <v>109</v>
      </c>
      <c r="D10" s="58">
        <v>1.65</v>
      </c>
      <c r="E10" s="187"/>
      <c r="F10" s="236">
        <f t="shared" si="1"/>
        <v>0</v>
      </c>
    </row>
    <row r="11" spans="1:6" x14ac:dyDescent="0.25">
      <c r="A11" s="182">
        <v>10</v>
      </c>
      <c r="B11" s="57" t="s">
        <v>88</v>
      </c>
      <c r="C11" s="200" t="s">
        <v>109</v>
      </c>
      <c r="D11" s="58">
        <v>2.08</v>
      </c>
      <c r="E11" s="187"/>
      <c r="F11" s="236">
        <f t="shared" si="1"/>
        <v>0</v>
      </c>
    </row>
    <row r="12" spans="1:6" x14ac:dyDescent="0.25">
      <c r="A12" s="181">
        <v>11</v>
      </c>
      <c r="B12" s="57" t="s">
        <v>32</v>
      </c>
      <c r="C12" s="200" t="s">
        <v>109</v>
      </c>
      <c r="D12" s="59">
        <v>2.0499999999999998</v>
      </c>
      <c r="E12" s="188"/>
      <c r="F12" s="236">
        <f t="shared" si="1"/>
        <v>0</v>
      </c>
    </row>
    <row r="13" spans="1:6" x14ac:dyDescent="0.25">
      <c r="A13" s="182">
        <v>12</v>
      </c>
      <c r="B13" s="57" t="s">
        <v>94</v>
      </c>
      <c r="C13" s="200" t="s">
        <v>109</v>
      </c>
      <c r="D13" s="59">
        <v>3.05</v>
      </c>
      <c r="E13" s="188"/>
      <c r="F13" s="236">
        <f t="shared" si="1"/>
        <v>0</v>
      </c>
    </row>
    <row r="14" spans="1:6" x14ac:dyDescent="0.25">
      <c r="A14" s="181">
        <v>13</v>
      </c>
      <c r="B14" s="57" t="s">
        <v>83</v>
      </c>
      <c r="C14" s="200" t="s">
        <v>109</v>
      </c>
      <c r="D14" s="59">
        <v>2.0499999999999998</v>
      </c>
      <c r="E14" s="188"/>
      <c r="F14" s="236">
        <f t="shared" si="1"/>
        <v>0</v>
      </c>
    </row>
    <row r="15" spans="1:6" x14ac:dyDescent="0.25">
      <c r="A15" s="182">
        <v>14</v>
      </c>
      <c r="B15" s="57" t="s">
        <v>81</v>
      </c>
      <c r="C15" s="200" t="s">
        <v>109</v>
      </c>
      <c r="D15" s="59">
        <v>2.5</v>
      </c>
      <c r="E15" s="188"/>
      <c r="F15" s="236">
        <f t="shared" si="1"/>
        <v>0</v>
      </c>
    </row>
    <row r="16" spans="1:6" x14ac:dyDescent="0.25">
      <c r="A16" s="181">
        <v>15</v>
      </c>
      <c r="B16" s="57" t="s">
        <v>86</v>
      </c>
      <c r="C16" s="200" t="s">
        <v>109</v>
      </c>
      <c r="D16" s="59">
        <v>2.2000000000000002</v>
      </c>
      <c r="E16" s="188"/>
      <c r="F16" s="236">
        <f t="shared" si="1"/>
        <v>0</v>
      </c>
    </row>
    <row r="17" spans="1:6" x14ac:dyDescent="0.25">
      <c r="A17" s="182">
        <v>16</v>
      </c>
      <c r="B17" s="57" t="s">
        <v>87</v>
      </c>
      <c r="C17" s="200" t="s">
        <v>109</v>
      </c>
      <c r="D17" s="59">
        <v>5.4</v>
      </c>
      <c r="E17" s="188"/>
      <c r="F17" s="236">
        <f t="shared" si="1"/>
        <v>0</v>
      </c>
    </row>
    <row r="18" spans="1:6" x14ac:dyDescent="0.25">
      <c r="A18" s="181">
        <v>17</v>
      </c>
      <c r="B18" s="60" t="s">
        <v>51</v>
      </c>
      <c r="C18" s="212" t="s">
        <v>101</v>
      </c>
      <c r="D18" s="59">
        <v>1.25</v>
      </c>
      <c r="E18" s="188"/>
      <c r="F18" s="236">
        <f t="shared" si="1"/>
        <v>0</v>
      </c>
    </row>
    <row r="19" spans="1:6" x14ac:dyDescent="0.25">
      <c r="A19" s="182">
        <v>18</v>
      </c>
      <c r="B19" s="60" t="s">
        <v>52</v>
      </c>
      <c r="C19" s="212" t="s">
        <v>101</v>
      </c>
      <c r="D19" s="59">
        <v>1.25</v>
      </c>
      <c r="E19" s="188"/>
      <c r="F19" s="236">
        <f t="shared" si="1"/>
        <v>0</v>
      </c>
    </row>
    <row r="20" spans="1:6" x14ac:dyDescent="0.25">
      <c r="A20" s="181">
        <v>19</v>
      </c>
      <c r="B20" s="60" t="s">
        <v>53</v>
      </c>
      <c r="C20" s="212" t="s">
        <v>101</v>
      </c>
      <c r="D20" s="59">
        <v>1</v>
      </c>
      <c r="E20" s="188"/>
      <c r="F20" s="236">
        <f t="shared" si="1"/>
        <v>0</v>
      </c>
    </row>
    <row r="21" spans="1:6" x14ac:dyDescent="0.25">
      <c r="A21" s="182">
        <v>20</v>
      </c>
      <c r="B21" s="60" t="s">
        <v>54</v>
      </c>
      <c r="C21" s="212" t="s">
        <v>101</v>
      </c>
      <c r="D21" s="59">
        <v>1</v>
      </c>
      <c r="E21" s="188"/>
      <c r="F21" s="236">
        <f t="shared" si="1"/>
        <v>0</v>
      </c>
    </row>
    <row r="22" spans="1:6" x14ac:dyDescent="0.25">
      <c r="A22" s="181">
        <v>21</v>
      </c>
      <c r="B22" s="60" t="s">
        <v>55</v>
      </c>
      <c r="C22" s="212" t="s">
        <v>99</v>
      </c>
      <c r="D22" s="59">
        <v>1.35</v>
      </c>
      <c r="E22" s="188"/>
      <c r="F22" s="236">
        <f t="shared" si="1"/>
        <v>0</v>
      </c>
    </row>
    <row r="23" spans="1:6" ht="14.4" thickBot="1" x14ac:dyDescent="0.3">
      <c r="A23" s="182">
        <v>22</v>
      </c>
      <c r="B23" s="80" t="s">
        <v>56</v>
      </c>
      <c r="C23" s="213" t="s">
        <v>99</v>
      </c>
      <c r="D23" s="81">
        <v>1.35</v>
      </c>
      <c r="E23" s="189"/>
      <c r="F23" s="268">
        <f t="shared" si="1"/>
        <v>0</v>
      </c>
    </row>
    <row r="24" spans="1:6" ht="15" thickTop="1" thickBot="1" x14ac:dyDescent="0.3">
      <c r="A24" s="183"/>
      <c r="B24" s="184"/>
      <c r="C24" s="184"/>
      <c r="D24" s="184"/>
      <c r="E24" s="184"/>
      <c r="F24" s="185"/>
    </row>
    <row r="25" spans="1:6" ht="14.4" thickTop="1" x14ac:dyDescent="0.25">
      <c r="A25" s="157">
        <v>107</v>
      </c>
      <c r="B25" s="158" t="s">
        <v>90</v>
      </c>
      <c r="C25" s="214"/>
      <c r="D25" s="159"/>
      <c r="E25" s="267"/>
      <c r="F25" s="227">
        <f>SUM(F2:F23)</f>
        <v>0</v>
      </c>
    </row>
    <row r="26" spans="1:6" x14ac:dyDescent="0.25">
      <c r="A26" s="161"/>
      <c r="B26" s="162" t="s">
        <v>78</v>
      </c>
      <c r="C26" s="222" t="s">
        <v>133</v>
      </c>
      <c r="D26" s="163"/>
      <c r="E26" s="262">
        <v>0</v>
      </c>
      <c r="F26" s="226">
        <f>E26*F25</f>
        <v>0</v>
      </c>
    </row>
    <row r="27" spans="1:6" x14ac:dyDescent="0.25">
      <c r="A27" s="164"/>
      <c r="B27" s="221" t="s">
        <v>92</v>
      </c>
      <c r="C27" s="223" t="s">
        <v>130</v>
      </c>
      <c r="D27" s="251">
        <v>0.3</v>
      </c>
      <c r="E27" s="264"/>
      <c r="F27" s="228">
        <f t="shared" ref="F27" si="2">D27*E27</f>
        <v>0</v>
      </c>
    </row>
    <row r="28" spans="1:6" x14ac:dyDescent="0.25">
      <c r="A28" s="165"/>
      <c r="B28" s="166" t="s">
        <v>91</v>
      </c>
      <c r="C28" s="215"/>
      <c r="D28" s="167"/>
      <c r="E28" s="229">
        <f>F25-F26+F27</f>
        <v>0</v>
      </c>
      <c r="F28" s="230"/>
    </row>
    <row r="29" spans="1:6" x14ac:dyDescent="0.25">
      <c r="A29" s="168"/>
      <c r="B29" s="169" t="s">
        <v>74</v>
      </c>
      <c r="C29" s="216"/>
      <c r="D29" s="169"/>
      <c r="E29" s="231"/>
      <c r="F29" s="232">
        <v>0.2</v>
      </c>
    </row>
    <row r="30" spans="1:6" ht="14.4" thickBot="1" x14ac:dyDescent="0.3">
      <c r="A30" s="170"/>
      <c r="B30" s="171" t="s">
        <v>89</v>
      </c>
      <c r="C30" s="217"/>
      <c r="D30" s="171"/>
      <c r="E30" s="233">
        <f>E28*F29+E28</f>
        <v>0</v>
      </c>
      <c r="F30" s="234"/>
    </row>
  </sheetData>
  <sheetProtection algorithmName="SHA-512" hashValue="mUrfv0mTunBN8U0TY5r7kGQx2jS+dnlt7PjFCzJ/39e+jVGy3jUvP+Qz8SR4L6upZuO9TVq1NTsHvncFd9VLFA==" saltValue="K1z6Ie8vnKR3g/vwjqpcaQ==" spinCount="100000" sheet="1" objects="1" scenarios="1"/>
  <mergeCells count="3">
    <mergeCell ref="A24:F24"/>
    <mergeCell ref="E30:F30"/>
    <mergeCell ref="E28:F28"/>
  </mergeCells>
  <pageMargins left="0.23622047244094491" right="0.19685039370078741" top="0.94488188976377963" bottom="0.23622047244094491" header="0.31496062992125984" footer="0.19685039370078741"/>
  <pageSetup paperSize="9" orientation="portrait" horizontalDpi="4294967293" verticalDpi="0" r:id="rId1"/>
  <headerFooter>
    <oddHeader>&amp;L&amp;G&amp;RStrana: &amp;P
Počet strán: &amp;N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zoomScaleNormal="100" workbookViewId="0">
      <selection activeCell="E6" sqref="E6"/>
    </sheetView>
  </sheetViews>
  <sheetFormatPr defaultRowHeight="13.8" x14ac:dyDescent="0.25"/>
  <cols>
    <col min="1" max="1" width="3.59765625" style="191" bestFit="1" customWidth="1"/>
    <col min="2" max="2" width="51.5" style="191" customWidth="1"/>
    <col min="3" max="3" width="7" style="191" customWidth="1"/>
    <col min="4" max="4" width="8.8984375" style="191" customWidth="1"/>
    <col min="5" max="5" width="6.3984375" style="197" customWidth="1"/>
    <col min="6" max="6" width="11.5" style="191" customWidth="1"/>
    <col min="7" max="16384" width="8.796875" style="191"/>
  </cols>
  <sheetData>
    <row r="1" spans="1:6" s="190" customFormat="1" ht="43.8" customHeight="1" thickBot="1" x14ac:dyDescent="0.3">
      <c r="A1" s="98"/>
      <c r="B1" s="99" t="s">
        <v>135</v>
      </c>
      <c r="C1" s="99" t="s">
        <v>96</v>
      </c>
      <c r="D1" s="99" t="s">
        <v>106</v>
      </c>
      <c r="E1" s="100" t="s">
        <v>69</v>
      </c>
      <c r="F1" s="179" t="s">
        <v>82</v>
      </c>
    </row>
    <row r="2" spans="1:6" ht="14.4" thickTop="1" x14ac:dyDescent="0.25">
      <c r="A2" s="181">
        <v>1</v>
      </c>
      <c r="B2" s="55" t="s">
        <v>21</v>
      </c>
      <c r="C2" s="199" t="s">
        <v>108</v>
      </c>
      <c r="D2" s="56">
        <v>2.7</v>
      </c>
      <c r="E2" s="186"/>
      <c r="F2" s="235">
        <f>D2*E2</f>
        <v>0</v>
      </c>
    </row>
    <row r="3" spans="1:6" x14ac:dyDescent="0.25">
      <c r="A3" s="182">
        <v>2</v>
      </c>
      <c r="B3" s="57" t="s">
        <v>22</v>
      </c>
      <c r="C3" s="200" t="s">
        <v>108</v>
      </c>
      <c r="D3" s="59">
        <v>3.4</v>
      </c>
      <c r="E3" s="188"/>
      <c r="F3" s="236">
        <f t="shared" ref="F3:F30" si="0">D3*E3</f>
        <v>0</v>
      </c>
    </row>
    <row r="4" spans="1:6" x14ac:dyDescent="0.25">
      <c r="A4" s="181">
        <v>3</v>
      </c>
      <c r="B4" s="57" t="s">
        <v>23</v>
      </c>
      <c r="C4" s="200" t="s">
        <v>108</v>
      </c>
      <c r="D4" s="58">
        <v>4.0999999999999996</v>
      </c>
      <c r="E4" s="187"/>
      <c r="F4" s="236">
        <f t="shared" si="0"/>
        <v>0</v>
      </c>
    </row>
    <row r="5" spans="1:6" x14ac:dyDescent="0.25">
      <c r="A5" s="182">
        <v>4</v>
      </c>
      <c r="B5" s="57" t="s">
        <v>24</v>
      </c>
      <c r="C5" s="200" t="s">
        <v>101</v>
      </c>
      <c r="D5" s="58">
        <v>10.3</v>
      </c>
      <c r="E5" s="187"/>
      <c r="F5" s="236">
        <f t="shared" si="0"/>
        <v>0</v>
      </c>
    </row>
    <row r="6" spans="1:6" x14ac:dyDescent="0.25">
      <c r="A6" s="181">
        <v>5</v>
      </c>
      <c r="B6" s="57" t="s">
        <v>25</v>
      </c>
      <c r="C6" s="200" t="s">
        <v>101</v>
      </c>
      <c r="D6" s="59">
        <v>12.5</v>
      </c>
      <c r="E6" s="188"/>
      <c r="F6" s="236">
        <f t="shared" si="0"/>
        <v>0</v>
      </c>
    </row>
    <row r="7" spans="1:6" x14ac:dyDescent="0.25">
      <c r="A7" s="182">
        <v>6</v>
      </c>
      <c r="B7" s="57" t="s">
        <v>26</v>
      </c>
      <c r="C7" s="200" t="s">
        <v>101</v>
      </c>
      <c r="D7" s="58">
        <v>13</v>
      </c>
      <c r="E7" s="187"/>
      <c r="F7" s="236">
        <f t="shared" si="0"/>
        <v>0</v>
      </c>
    </row>
    <row r="8" spans="1:6" x14ac:dyDescent="0.25">
      <c r="A8" s="181">
        <v>7</v>
      </c>
      <c r="B8" s="57" t="s">
        <v>27</v>
      </c>
      <c r="C8" s="200" t="s">
        <v>101</v>
      </c>
      <c r="D8" s="59">
        <v>10.5</v>
      </c>
      <c r="E8" s="188"/>
      <c r="F8" s="236">
        <f t="shared" si="0"/>
        <v>0</v>
      </c>
    </row>
    <row r="9" spans="1:6" x14ac:dyDescent="0.25">
      <c r="A9" s="182">
        <v>8</v>
      </c>
      <c r="B9" s="57" t="s">
        <v>28</v>
      </c>
      <c r="C9" s="200" t="s">
        <v>101</v>
      </c>
      <c r="D9" s="59">
        <v>10.5</v>
      </c>
      <c r="E9" s="188"/>
      <c r="F9" s="236">
        <f t="shared" si="0"/>
        <v>0</v>
      </c>
    </row>
    <row r="10" spans="1:6" x14ac:dyDescent="0.25">
      <c r="A10" s="181">
        <v>9</v>
      </c>
      <c r="B10" s="57" t="s">
        <v>29</v>
      </c>
      <c r="C10" s="200" t="s">
        <v>101</v>
      </c>
      <c r="D10" s="58">
        <v>10.15</v>
      </c>
      <c r="E10" s="187"/>
      <c r="F10" s="236">
        <f t="shared" si="0"/>
        <v>0</v>
      </c>
    </row>
    <row r="11" spans="1:6" x14ac:dyDescent="0.25">
      <c r="A11" s="182">
        <v>10</v>
      </c>
      <c r="B11" s="57" t="s">
        <v>30</v>
      </c>
      <c r="C11" s="200" t="s">
        <v>101</v>
      </c>
      <c r="D11" s="58">
        <v>7.15</v>
      </c>
      <c r="E11" s="187"/>
      <c r="F11" s="236">
        <f t="shared" si="0"/>
        <v>0</v>
      </c>
    </row>
    <row r="12" spans="1:6" ht="27.6" x14ac:dyDescent="0.25">
      <c r="A12" s="181">
        <v>11</v>
      </c>
      <c r="B12" s="57" t="s">
        <v>31</v>
      </c>
      <c r="C12" s="200" t="s">
        <v>109</v>
      </c>
      <c r="D12" s="58">
        <v>1.65</v>
      </c>
      <c r="E12" s="187"/>
      <c r="F12" s="236">
        <f t="shared" si="0"/>
        <v>0</v>
      </c>
    </row>
    <row r="13" spans="1:6" ht="27.6" x14ac:dyDescent="0.25">
      <c r="A13" s="182">
        <v>12</v>
      </c>
      <c r="B13" s="57" t="s">
        <v>114</v>
      </c>
      <c r="C13" s="200" t="s">
        <v>109</v>
      </c>
      <c r="D13" s="59">
        <v>1.6</v>
      </c>
      <c r="E13" s="188"/>
      <c r="F13" s="236">
        <f t="shared" si="0"/>
        <v>0</v>
      </c>
    </row>
    <row r="14" spans="1:6" ht="27.6" x14ac:dyDescent="0.25">
      <c r="A14" s="181">
        <v>13</v>
      </c>
      <c r="B14" s="57" t="s">
        <v>115</v>
      </c>
      <c r="C14" s="200" t="s">
        <v>109</v>
      </c>
      <c r="D14" s="59">
        <v>2.0499999999999998</v>
      </c>
      <c r="E14" s="188"/>
      <c r="F14" s="236">
        <f t="shared" si="0"/>
        <v>0</v>
      </c>
    </row>
    <row r="15" spans="1:6" x14ac:dyDescent="0.25">
      <c r="A15" s="182">
        <v>14</v>
      </c>
      <c r="B15" s="57" t="s">
        <v>32</v>
      </c>
      <c r="C15" s="200" t="s">
        <v>109</v>
      </c>
      <c r="D15" s="59">
        <v>2.0499999999999998</v>
      </c>
      <c r="E15" s="188"/>
      <c r="F15" s="236">
        <f t="shared" si="0"/>
        <v>0</v>
      </c>
    </row>
    <row r="16" spans="1:6" x14ac:dyDescent="0.25">
      <c r="A16" s="181">
        <v>15</v>
      </c>
      <c r="B16" s="57" t="s">
        <v>84</v>
      </c>
      <c r="C16" s="200" t="s">
        <v>109</v>
      </c>
      <c r="D16" s="59">
        <v>3.05</v>
      </c>
      <c r="E16" s="188"/>
      <c r="F16" s="236">
        <f t="shared" si="0"/>
        <v>0</v>
      </c>
    </row>
    <row r="17" spans="1:6" x14ac:dyDescent="0.25">
      <c r="A17" s="182">
        <v>16</v>
      </c>
      <c r="B17" s="57" t="s">
        <v>83</v>
      </c>
      <c r="C17" s="200" t="s">
        <v>109</v>
      </c>
      <c r="D17" s="59">
        <v>2.0499999999999998</v>
      </c>
      <c r="E17" s="188"/>
      <c r="F17" s="236">
        <f t="shared" si="0"/>
        <v>0</v>
      </c>
    </row>
    <row r="18" spans="1:6" x14ac:dyDescent="0.25">
      <c r="A18" s="181">
        <v>17</v>
      </c>
      <c r="B18" s="57" t="s">
        <v>81</v>
      </c>
      <c r="C18" s="200" t="s">
        <v>109</v>
      </c>
      <c r="D18" s="59">
        <v>2.5</v>
      </c>
      <c r="E18" s="188"/>
      <c r="F18" s="236">
        <f t="shared" si="0"/>
        <v>0</v>
      </c>
    </row>
    <row r="19" spans="1:6" ht="27.6" x14ac:dyDescent="0.25">
      <c r="A19" s="182">
        <v>18</v>
      </c>
      <c r="B19" s="57" t="s">
        <v>85</v>
      </c>
      <c r="C19" s="200" t="s">
        <v>109</v>
      </c>
      <c r="D19" s="59">
        <v>2.2000000000000002</v>
      </c>
      <c r="E19" s="188"/>
      <c r="F19" s="236">
        <f t="shared" si="0"/>
        <v>0</v>
      </c>
    </row>
    <row r="20" spans="1:6" x14ac:dyDescent="0.25">
      <c r="A20" s="181">
        <v>19</v>
      </c>
      <c r="B20" s="57" t="s">
        <v>119</v>
      </c>
      <c r="C20" s="200" t="s">
        <v>110</v>
      </c>
      <c r="D20" s="59">
        <v>1.45</v>
      </c>
      <c r="E20" s="188"/>
      <c r="F20" s="236">
        <f t="shared" si="0"/>
        <v>0</v>
      </c>
    </row>
    <row r="21" spans="1:6" x14ac:dyDescent="0.25">
      <c r="A21" s="182">
        <v>20</v>
      </c>
      <c r="B21" s="57" t="s">
        <v>87</v>
      </c>
      <c r="C21" s="200" t="s">
        <v>109</v>
      </c>
      <c r="D21" s="59">
        <v>5.4</v>
      </c>
      <c r="E21" s="188"/>
      <c r="F21" s="236">
        <f t="shared" si="0"/>
        <v>0</v>
      </c>
    </row>
    <row r="22" spans="1:6" x14ac:dyDescent="0.25">
      <c r="A22" s="181">
        <v>21</v>
      </c>
      <c r="B22" s="60" t="s">
        <v>51</v>
      </c>
      <c r="C22" s="212" t="s">
        <v>101</v>
      </c>
      <c r="D22" s="59">
        <v>1.25</v>
      </c>
      <c r="E22" s="188"/>
      <c r="F22" s="236">
        <f t="shared" si="0"/>
        <v>0</v>
      </c>
    </row>
    <row r="23" spans="1:6" x14ac:dyDescent="0.25">
      <c r="A23" s="182">
        <v>22</v>
      </c>
      <c r="B23" s="60" t="s">
        <v>52</v>
      </c>
      <c r="C23" s="212" t="s">
        <v>101</v>
      </c>
      <c r="D23" s="59">
        <v>1.25</v>
      </c>
      <c r="E23" s="188"/>
      <c r="F23" s="236">
        <f t="shared" si="0"/>
        <v>0</v>
      </c>
    </row>
    <row r="24" spans="1:6" x14ac:dyDescent="0.25">
      <c r="A24" s="181">
        <v>23</v>
      </c>
      <c r="B24" s="60" t="s">
        <v>53</v>
      </c>
      <c r="C24" s="212" t="s">
        <v>101</v>
      </c>
      <c r="D24" s="59">
        <v>1</v>
      </c>
      <c r="E24" s="188"/>
      <c r="F24" s="236">
        <f t="shared" si="0"/>
        <v>0</v>
      </c>
    </row>
    <row r="25" spans="1:6" x14ac:dyDescent="0.25">
      <c r="A25" s="182">
        <v>24</v>
      </c>
      <c r="B25" s="60" t="s">
        <v>54</v>
      </c>
      <c r="C25" s="212" t="s">
        <v>101</v>
      </c>
      <c r="D25" s="59">
        <v>1</v>
      </c>
      <c r="E25" s="188"/>
      <c r="F25" s="236">
        <f t="shared" si="0"/>
        <v>0</v>
      </c>
    </row>
    <row r="26" spans="1:6" x14ac:dyDescent="0.25">
      <c r="A26" s="181">
        <v>25</v>
      </c>
      <c r="B26" s="60" t="s">
        <v>55</v>
      </c>
      <c r="C26" s="212" t="s">
        <v>99</v>
      </c>
      <c r="D26" s="59">
        <v>1.35</v>
      </c>
      <c r="E26" s="188"/>
      <c r="F26" s="236">
        <f t="shared" si="0"/>
        <v>0</v>
      </c>
    </row>
    <row r="27" spans="1:6" x14ac:dyDescent="0.25">
      <c r="A27" s="182">
        <v>26</v>
      </c>
      <c r="B27" s="60" t="s">
        <v>56</v>
      </c>
      <c r="C27" s="212" t="s">
        <v>99</v>
      </c>
      <c r="D27" s="59">
        <v>1.25</v>
      </c>
      <c r="E27" s="188"/>
      <c r="F27" s="236">
        <f t="shared" si="0"/>
        <v>0</v>
      </c>
    </row>
    <row r="28" spans="1:6" ht="27.6" x14ac:dyDescent="0.25">
      <c r="A28" s="192">
        <v>27</v>
      </c>
      <c r="B28" s="60" t="s">
        <v>117</v>
      </c>
      <c r="C28" s="212" t="s">
        <v>108</v>
      </c>
      <c r="D28" s="59">
        <v>2.7</v>
      </c>
      <c r="E28" s="188"/>
      <c r="F28" s="236">
        <f t="shared" si="0"/>
        <v>0</v>
      </c>
    </row>
    <row r="29" spans="1:6" ht="27.6" x14ac:dyDescent="0.25">
      <c r="A29" s="193">
        <v>28</v>
      </c>
      <c r="B29" s="60" t="s">
        <v>116</v>
      </c>
      <c r="C29" s="212" t="s">
        <v>108</v>
      </c>
      <c r="D29" s="59">
        <v>3.8</v>
      </c>
      <c r="E29" s="188"/>
      <c r="F29" s="236">
        <f t="shared" si="0"/>
        <v>0</v>
      </c>
    </row>
    <row r="30" spans="1:6" ht="28.2" thickBot="1" x14ac:dyDescent="0.3">
      <c r="A30" s="192">
        <v>29</v>
      </c>
      <c r="B30" s="85" t="s">
        <v>118</v>
      </c>
      <c r="C30" s="212" t="s">
        <v>108</v>
      </c>
      <c r="D30" s="84">
        <v>5.0999999999999996</v>
      </c>
      <c r="E30" s="198"/>
      <c r="F30" s="236">
        <f t="shared" si="0"/>
        <v>0</v>
      </c>
    </row>
    <row r="31" spans="1:6" ht="15" thickTop="1" thickBot="1" x14ac:dyDescent="0.3">
      <c r="A31" s="194"/>
      <c r="B31" s="195"/>
      <c r="C31" s="195"/>
      <c r="D31" s="195"/>
      <c r="E31" s="195"/>
      <c r="F31" s="196"/>
    </row>
    <row r="32" spans="1:6" ht="14.4" thickTop="1" x14ac:dyDescent="0.25">
      <c r="A32" s="157">
        <v>101</v>
      </c>
      <c r="B32" s="158" t="s">
        <v>90</v>
      </c>
      <c r="C32" s="158"/>
      <c r="D32" s="159"/>
      <c r="E32" s="267"/>
      <c r="F32" s="227">
        <f>SUM(F2:F30)</f>
        <v>0</v>
      </c>
    </row>
    <row r="33" spans="1:6" x14ac:dyDescent="0.25">
      <c r="A33" s="161"/>
      <c r="B33" s="162" t="s">
        <v>78</v>
      </c>
      <c r="C33" s="224" t="s">
        <v>133</v>
      </c>
      <c r="D33" s="163"/>
      <c r="E33" s="262">
        <v>0</v>
      </c>
      <c r="F33" s="226">
        <f>E33*F32</f>
        <v>0</v>
      </c>
    </row>
    <row r="34" spans="1:6" x14ac:dyDescent="0.25">
      <c r="A34" s="164"/>
      <c r="B34" s="221" t="s">
        <v>92</v>
      </c>
      <c r="C34" s="225" t="s">
        <v>130</v>
      </c>
      <c r="D34" s="251">
        <v>0.3</v>
      </c>
      <c r="E34" s="264"/>
      <c r="F34" s="228">
        <f t="shared" ref="F34" si="1">D34*E34</f>
        <v>0</v>
      </c>
    </row>
    <row r="35" spans="1:6" x14ac:dyDescent="0.25">
      <c r="A35" s="165"/>
      <c r="B35" s="166" t="s">
        <v>91</v>
      </c>
      <c r="C35" s="166"/>
      <c r="D35" s="167"/>
      <c r="E35" s="229">
        <f>F32-F33+F34</f>
        <v>0</v>
      </c>
      <c r="F35" s="230"/>
    </row>
    <row r="36" spans="1:6" x14ac:dyDescent="0.25">
      <c r="A36" s="168"/>
      <c r="B36" s="169" t="s">
        <v>74</v>
      </c>
      <c r="C36" s="169"/>
      <c r="D36" s="169"/>
      <c r="E36" s="231"/>
      <c r="F36" s="232">
        <v>0.2</v>
      </c>
    </row>
    <row r="37" spans="1:6" ht="14.4" thickBot="1" x14ac:dyDescent="0.3">
      <c r="A37" s="170"/>
      <c r="B37" s="171" t="s">
        <v>89</v>
      </c>
      <c r="C37" s="171"/>
      <c r="D37" s="171"/>
      <c r="E37" s="233">
        <f>E35*F36+E35</f>
        <v>0</v>
      </c>
      <c r="F37" s="234"/>
    </row>
    <row r="38" spans="1:6" ht="7.2" customHeight="1" x14ac:dyDescent="0.25"/>
    <row r="39" spans="1:6" x14ac:dyDescent="0.25">
      <c r="A39" s="191" t="s">
        <v>111</v>
      </c>
      <c r="B39" s="191" t="s">
        <v>112</v>
      </c>
    </row>
  </sheetData>
  <sheetProtection algorithmName="SHA-512" hashValue="Mjy3+sB2SuF7tqTPgUshd3kVyj1p/ZXfcY2raJc8PwxUcX6Uup4DDbuHamYueV6V2fNauMNI9geEI/3IdhN6Wg==" saltValue="cTgjYMG7ZR8QKVXTMkwdyQ==" spinCount="100000" sheet="1" objects="1" scenarios="1"/>
  <mergeCells count="2">
    <mergeCell ref="E35:F35"/>
    <mergeCell ref="E37:F37"/>
  </mergeCells>
  <pageMargins left="0.28000000000000003" right="0.11811023622047245" top="0.98425196850393704" bottom="0.23622047244094491" header="0.31496062992125984" footer="0.19685039370078741"/>
  <pageSetup paperSize="9" orientation="portrait" horizontalDpi="4294967293" verticalDpi="0" r:id="rId1"/>
  <headerFooter>
    <oddHeader>&amp;L&amp;G&amp;RStrana: &amp;P
Počet strán: &amp;N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zoomScaleNormal="100" workbookViewId="0">
      <selection activeCell="E26" sqref="E26:F26"/>
    </sheetView>
  </sheetViews>
  <sheetFormatPr defaultRowHeight="13.8" x14ac:dyDescent="0.25"/>
  <cols>
    <col min="1" max="1" width="3.59765625" style="191" bestFit="1" customWidth="1"/>
    <col min="2" max="2" width="52.09765625" style="191" customWidth="1"/>
    <col min="3" max="3" width="4.69921875" style="191" bestFit="1" customWidth="1"/>
    <col min="4" max="4" width="8.5" style="191" customWidth="1"/>
    <col min="5" max="5" width="8.5" style="308" customWidth="1"/>
    <col min="6" max="6" width="9.59765625" style="191" customWidth="1"/>
    <col min="7" max="16384" width="8.796875" style="191"/>
  </cols>
  <sheetData>
    <row r="1" spans="1:6" s="190" customFormat="1" ht="52.8" customHeight="1" thickBot="1" x14ac:dyDescent="0.3">
      <c r="A1" s="98"/>
      <c r="B1" s="99" t="s">
        <v>134</v>
      </c>
      <c r="C1" s="99" t="s">
        <v>96</v>
      </c>
      <c r="D1" s="99" t="s">
        <v>106</v>
      </c>
      <c r="E1" s="100" t="s">
        <v>69</v>
      </c>
      <c r="F1" s="149" t="s">
        <v>82</v>
      </c>
    </row>
    <row r="2" spans="1:6" ht="14.4" thickTop="1" x14ac:dyDescent="0.25">
      <c r="A2" s="305">
        <v>1</v>
      </c>
      <c r="B2" s="68" t="s">
        <v>10</v>
      </c>
      <c r="C2" s="220" t="s">
        <v>101</v>
      </c>
      <c r="D2" s="56">
        <v>6.25</v>
      </c>
      <c r="E2" s="186"/>
      <c r="F2" s="235">
        <f>D2*E2</f>
        <v>0</v>
      </c>
    </row>
    <row r="3" spans="1:6" x14ac:dyDescent="0.25">
      <c r="A3" s="306">
        <v>2</v>
      </c>
      <c r="B3" s="70" t="s">
        <v>11</v>
      </c>
      <c r="C3" s="220" t="s">
        <v>101</v>
      </c>
      <c r="D3" s="59">
        <v>7.2</v>
      </c>
      <c r="E3" s="188"/>
      <c r="F3" s="235">
        <f t="shared" ref="F3:F20" si="0">D3*E3</f>
        <v>0</v>
      </c>
    </row>
    <row r="4" spans="1:6" ht="27.6" x14ac:dyDescent="0.25">
      <c r="A4" s="306">
        <v>3</v>
      </c>
      <c r="B4" s="70" t="s">
        <v>12</v>
      </c>
      <c r="C4" s="220" t="s">
        <v>101</v>
      </c>
      <c r="D4" s="59">
        <v>6.55</v>
      </c>
      <c r="E4" s="188"/>
      <c r="F4" s="235">
        <f t="shared" si="0"/>
        <v>0</v>
      </c>
    </row>
    <row r="5" spans="1:6" ht="27.6" x14ac:dyDescent="0.25">
      <c r="A5" s="306">
        <v>4</v>
      </c>
      <c r="B5" s="70" t="s">
        <v>13</v>
      </c>
      <c r="C5" s="220" t="s">
        <v>101</v>
      </c>
      <c r="D5" s="59">
        <v>7.3</v>
      </c>
      <c r="E5" s="188"/>
      <c r="F5" s="235">
        <f t="shared" si="0"/>
        <v>0</v>
      </c>
    </row>
    <row r="6" spans="1:6" x14ac:dyDescent="0.25">
      <c r="A6" s="306">
        <v>5</v>
      </c>
      <c r="B6" s="70" t="s">
        <v>14</v>
      </c>
      <c r="C6" s="220" t="s">
        <v>101</v>
      </c>
      <c r="D6" s="307">
        <v>7.5</v>
      </c>
      <c r="E6" s="309"/>
      <c r="F6" s="235">
        <f t="shared" si="0"/>
        <v>0</v>
      </c>
    </row>
    <row r="7" spans="1:6" x14ac:dyDescent="0.25">
      <c r="A7" s="306">
        <v>6</v>
      </c>
      <c r="B7" s="70" t="s">
        <v>15</v>
      </c>
      <c r="C7" s="220" t="s">
        <v>101</v>
      </c>
      <c r="D7" s="307">
        <v>8.4499999999999993</v>
      </c>
      <c r="E7" s="309"/>
      <c r="F7" s="235">
        <f t="shared" si="0"/>
        <v>0</v>
      </c>
    </row>
    <row r="8" spans="1:6" ht="27.6" x14ac:dyDescent="0.25">
      <c r="A8" s="306">
        <v>7</v>
      </c>
      <c r="B8" s="70" t="s">
        <v>16</v>
      </c>
      <c r="C8" s="220" t="s">
        <v>101</v>
      </c>
      <c r="D8" s="59">
        <f>AVERAGE(D2,D4,D6)</f>
        <v>6.7666666666666666</v>
      </c>
      <c r="E8" s="188"/>
      <c r="F8" s="235">
        <f t="shared" si="0"/>
        <v>0</v>
      </c>
    </row>
    <row r="9" spans="1:6" ht="27.6" x14ac:dyDescent="0.25">
      <c r="A9" s="306">
        <v>8</v>
      </c>
      <c r="B9" s="70" t="s">
        <v>17</v>
      </c>
      <c r="C9" s="220" t="s">
        <v>101</v>
      </c>
      <c r="D9" s="59">
        <f>AVERAGE(D3,D5,D7)</f>
        <v>7.6499999999999995</v>
      </c>
      <c r="E9" s="188">
        <v>1</v>
      </c>
      <c r="F9" s="235">
        <f t="shared" si="0"/>
        <v>7.6499999999999995</v>
      </c>
    </row>
    <row r="10" spans="1:6" x14ac:dyDescent="0.25">
      <c r="A10" s="306">
        <v>9</v>
      </c>
      <c r="B10" s="67" t="s">
        <v>123</v>
      </c>
      <c r="C10" s="220" t="s">
        <v>101</v>
      </c>
      <c r="D10" s="58">
        <v>12.5</v>
      </c>
      <c r="E10" s="187"/>
      <c r="F10" s="235">
        <f t="shared" si="0"/>
        <v>0</v>
      </c>
    </row>
    <row r="11" spans="1:6" x14ac:dyDescent="0.25">
      <c r="A11" s="306">
        <v>10</v>
      </c>
      <c r="B11" s="67" t="s">
        <v>122</v>
      </c>
      <c r="C11" s="220" t="s">
        <v>101</v>
      </c>
      <c r="D11" s="58">
        <v>9.1999999999999993</v>
      </c>
      <c r="E11" s="187"/>
      <c r="F11" s="235">
        <f t="shared" si="0"/>
        <v>0</v>
      </c>
    </row>
    <row r="12" spans="1:6" ht="27.6" x14ac:dyDescent="0.25">
      <c r="A12" s="306">
        <v>11</v>
      </c>
      <c r="B12" s="67" t="s">
        <v>124</v>
      </c>
      <c r="C12" s="220" t="s">
        <v>101</v>
      </c>
      <c r="D12" s="58">
        <v>6.5</v>
      </c>
      <c r="E12" s="187"/>
      <c r="F12" s="235">
        <f t="shared" si="0"/>
        <v>0</v>
      </c>
    </row>
    <row r="13" spans="1:6" ht="27.6" x14ac:dyDescent="0.25">
      <c r="A13" s="306">
        <v>12</v>
      </c>
      <c r="B13" s="67" t="s">
        <v>125</v>
      </c>
      <c r="C13" s="220" t="s">
        <v>101</v>
      </c>
      <c r="D13" s="58">
        <v>6</v>
      </c>
      <c r="E13" s="187"/>
      <c r="F13" s="235">
        <f t="shared" si="0"/>
        <v>0</v>
      </c>
    </row>
    <row r="14" spans="1:6" ht="27.6" x14ac:dyDescent="0.25">
      <c r="A14" s="306">
        <v>13</v>
      </c>
      <c r="B14" s="67" t="s">
        <v>126</v>
      </c>
      <c r="C14" s="220" t="s">
        <v>101</v>
      </c>
      <c r="D14" s="58">
        <v>6</v>
      </c>
      <c r="E14" s="187"/>
      <c r="F14" s="235">
        <f t="shared" si="0"/>
        <v>0</v>
      </c>
    </row>
    <row r="15" spans="1:6" ht="27.6" x14ac:dyDescent="0.25">
      <c r="A15" s="306">
        <v>14</v>
      </c>
      <c r="B15" s="67" t="s">
        <v>127</v>
      </c>
      <c r="C15" s="220" t="s">
        <v>101</v>
      </c>
      <c r="D15" s="58">
        <v>5.5</v>
      </c>
      <c r="E15" s="187"/>
      <c r="F15" s="235">
        <f t="shared" si="0"/>
        <v>0</v>
      </c>
    </row>
    <row r="16" spans="1:6" ht="27.6" x14ac:dyDescent="0.25">
      <c r="A16" s="306">
        <v>15</v>
      </c>
      <c r="B16" s="67" t="s">
        <v>128</v>
      </c>
      <c r="C16" s="220" t="s">
        <v>101</v>
      </c>
      <c r="D16" s="58">
        <v>5.5</v>
      </c>
      <c r="E16" s="187"/>
      <c r="F16" s="235">
        <f t="shared" si="0"/>
        <v>0</v>
      </c>
    </row>
    <row r="17" spans="1:6" ht="27.6" x14ac:dyDescent="0.25">
      <c r="A17" s="306">
        <v>16</v>
      </c>
      <c r="B17" s="67" t="s">
        <v>129</v>
      </c>
      <c r="C17" s="220" t="s">
        <v>101</v>
      </c>
      <c r="D17" s="58">
        <v>5</v>
      </c>
      <c r="E17" s="187"/>
      <c r="F17" s="235">
        <f t="shared" si="0"/>
        <v>0</v>
      </c>
    </row>
    <row r="18" spans="1:6" ht="27.6" x14ac:dyDescent="0.25">
      <c r="A18" s="306">
        <v>17</v>
      </c>
      <c r="B18" s="67" t="s">
        <v>131</v>
      </c>
      <c r="C18" s="220" t="s">
        <v>101</v>
      </c>
      <c r="D18" s="58">
        <v>4.3499999999999996</v>
      </c>
      <c r="E18" s="187"/>
      <c r="F18" s="235">
        <f t="shared" si="0"/>
        <v>0</v>
      </c>
    </row>
    <row r="19" spans="1:6" x14ac:dyDescent="0.25">
      <c r="A19" s="306">
        <v>18</v>
      </c>
      <c r="B19" s="67" t="s">
        <v>57</v>
      </c>
      <c r="C19" s="220" t="s">
        <v>101</v>
      </c>
      <c r="D19" s="58">
        <v>5.3</v>
      </c>
      <c r="E19" s="187"/>
      <c r="F19" s="235">
        <f t="shared" si="0"/>
        <v>0</v>
      </c>
    </row>
    <row r="20" spans="1:6" x14ac:dyDescent="0.25">
      <c r="A20" s="306">
        <v>19</v>
      </c>
      <c r="B20" s="67" t="s">
        <v>2</v>
      </c>
      <c r="C20" s="220" t="s">
        <v>101</v>
      </c>
      <c r="D20" s="58">
        <v>5.0999999999999996</v>
      </c>
      <c r="E20" s="187"/>
      <c r="F20" s="236">
        <f t="shared" si="0"/>
        <v>0</v>
      </c>
    </row>
    <row r="21" spans="1:6" ht="14.4" thickBot="1" x14ac:dyDescent="0.3">
      <c r="A21" s="306">
        <v>20</v>
      </c>
      <c r="B21" s="82" t="s">
        <v>3</v>
      </c>
      <c r="C21" s="220" t="s">
        <v>101</v>
      </c>
      <c r="D21" s="83">
        <v>13.5</v>
      </c>
      <c r="E21" s="310"/>
      <c r="F21" s="268">
        <f>D21*E21</f>
        <v>0</v>
      </c>
    </row>
    <row r="22" spans="1:6" ht="15" thickTop="1" thickBot="1" x14ac:dyDescent="0.3">
      <c r="A22" s="183"/>
      <c r="B22" s="184"/>
      <c r="C22" s="184"/>
      <c r="D22" s="184"/>
      <c r="E22" s="184"/>
      <c r="F22" s="185"/>
    </row>
    <row r="23" spans="1:6" ht="14.4" thickTop="1" x14ac:dyDescent="0.25">
      <c r="A23" s="157">
        <v>102</v>
      </c>
      <c r="B23" s="158" t="s">
        <v>90</v>
      </c>
      <c r="C23" s="158"/>
      <c r="D23" s="159"/>
      <c r="E23" s="267"/>
      <c r="F23" s="227">
        <f>SUM(F2:F21)</f>
        <v>7.6499999999999995</v>
      </c>
    </row>
    <row r="24" spans="1:6" x14ac:dyDescent="0.25">
      <c r="A24" s="161"/>
      <c r="B24" s="162" t="s">
        <v>78</v>
      </c>
      <c r="C24" s="224" t="s">
        <v>133</v>
      </c>
      <c r="D24" s="163"/>
      <c r="E24" s="262">
        <v>0</v>
      </c>
      <c r="F24" s="226">
        <f>D24*F23</f>
        <v>0</v>
      </c>
    </row>
    <row r="25" spans="1:6" x14ac:dyDescent="0.25">
      <c r="A25" s="164"/>
      <c r="B25" s="221" t="s">
        <v>92</v>
      </c>
      <c r="C25" s="225" t="s">
        <v>130</v>
      </c>
      <c r="D25" s="251">
        <v>0.3</v>
      </c>
      <c r="E25" s="264"/>
      <c r="F25" s="228">
        <f t="shared" ref="F25" si="1">D25*E25</f>
        <v>0</v>
      </c>
    </row>
    <row r="26" spans="1:6" x14ac:dyDescent="0.25">
      <c r="A26" s="165"/>
      <c r="B26" s="166" t="s">
        <v>91</v>
      </c>
      <c r="C26" s="166"/>
      <c r="D26" s="167"/>
      <c r="E26" s="229">
        <f>F23-F24+F25</f>
        <v>7.6499999999999995</v>
      </c>
      <c r="F26" s="230"/>
    </row>
    <row r="27" spans="1:6" x14ac:dyDescent="0.25">
      <c r="A27" s="168"/>
      <c r="B27" s="169" t="s">
        <v>74</v>
      </c>
      <c r="C27" s="169"/>
      <c r="D27" s="169"/>
      <c r="E27" s="231"/>
      <c r="F27" s="232">
        <v>0.2</v>
      </c>
    </row>
    <row r="28" spans="1:6" ht="14.4" thickBot="1" x14ac:dyDescent="0.3">
      <c r="A28" s="170"/>
      <c r="B28" s="171" t="s">
        <v>89</v>
      </c>
      <c r="C28" s="171"/>
      <c r="D28" s="171"/>
      <c r="E28" s="233">
        <f>E26*F27+E26</f>
        <v>9.18</v>
      </c>
      <c r="F28" s="234"/>
    </row>
  </sheetData>
  <sheetProtection algorithmName="SHA-512" hashValue="O+Zo4/ABbPOLXIXx9ym/EphGDwvFKy8Aq/SDUU36Z3S6xKbhXf+KxsEe4u9VirnSVhI60kSFn5NemvxuSLV7dQ==" saltValue="ZdFjW+wpgkVnTHIu79T9wQ==" spinCount="100000" sheet="1" objects="1" scenarios="1"/>
  <mergeCells count="3">
    <mergeCell ref="A22:F22"/>
    <mergeCell ref="E26:F26"/>
    <mergeCell ref="E28:F28"/>
  </mergeCells>
  <pageMargins left="0.25" right="0.13" top="0.97" bottom="0.2" header="0.31496062992125984" footer="0.2"/>
  <pageSetup paperSize="9" orientation="portrait" horizontalDpi="4294967293" verticalDpi="0" r:id="rId1"/>
  <headerFooter>
    <oddHeader>&amp;L&amp;G&amp;RStrana: &amp;P
Počet strán: &amp;N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zoomScaleNormal="100" workbookViewId="0">
      <selection activeCell="E18" sqref="E18:F18"/>
    </sheetView>
  </sheetViews>
  <sheetFormatPr defaultRowHeight="13.8" x14ac:dyDescent="0.25"/>
  <cols>
    <col min="1" max="1" width="3.5" style="265" customWidth="1"/>
    <col min="2" max="2" width="52.69921875" style="255" customWidth="1"/>
    <col min="3" max="3" width="7.796875" style="255" customWidth="1"/>
    <col min="4" max="4" width="8.8984375" style="255" customWidth="1"/>
    <col min="5" max="5" width="7.69921875" style="266" customWidth="1"/>
    <col min="6" max="16384" width="8.796875" style="255"/>
  </cols>
  <sheetData>
    <row r="1" spans="1:6" s="253" customFormat="1" ht="42" thickBot="1" x14ac:dyDescent="0.3">
      <c r="A1" s="252"/>
      <c r="B1" s="99" t="s">
        <v>138</v>
      </c>
      <c r="C1" s="99" t="s">
        <v>96</v>
      </c>
      <c r="D1" s="99" t="s">
        <v>132</v>
      </c>
      <c r="E1" s="100" t="s">
        <v>69</v>
      </c>
      <c r="F1" s="179" t="s">
        <v>82</v>
      </c>
    </row>
    <row r="2" spans="1:6" ht="28.2" thickTop="1" x14ac:dyDescent="0.25">
      <c r="A2" s="254">
        <v>1</v>
      </c>
      <c r="B2" s="68" t="s">
        <v>48</v>
      </c>
      <c r="C2" s="220" t="s">
        <v>101</v>
      </c>
      <c r="D2" s="69">
        <v>9.0500000000000007</v>
      </c>
      <c r="E2" s="186"/>
      <c r="F2" s="235">
        <f>D2*E2</f>
        <v>0</v>
      </c>
    </row>
    <row r="3" spans="1:6" x14ac:dyDescent="0.25">
      <c r="A3" s="256">
        <v>2</v>
      </c>
      <c r="B3" s="70" t="s">
        <v>49</v>
      </c>
      <c r="C3" s="211" t="s">
        <v>101</v>
      </c>
      <c r="D3" s="71">
        <v>7.7</v>
      </c>
      <c r="E3" s="188"/>
      <c r="F3" s="235">
        <f t="shared" ref="F3:F12" si="0">D3*E3</f>
        <v>0</v>
      </c>
    </row>
    <row r="4" spans="1:6" x14ac:dyDescent="0.25">
      <c r="A4" s="256">
        <v>3</v>
      </c>
      <c r="B4" s="70" t="s">
        <v>50</v>
      </c>
      <c r="C4" s="220" t="s">
        <v>101</v>
      </c>
      <c r="D4" s="71">
        <v>9.0500000000000007</v>
      </c>
      <c r="E4" s="188"/>
      <c r="F4" s="235">
        <f t="shared" si="0"/>
        <v>0</v>
      </c>
    </row>
    <row r="5" spans="1:6" x14ac:dyDescent="0.25">
      <c r="A5" s="254">
        <v>4</v>
      </c>
      <c r="B5" s="70" t="s">
        <v>35</v>
      </c>
      <c r="C5" s="211" t="s">
        <v>101</v>
      </c>
      <c r="D5" s="71">
        <v>1.9</v>
      </c>
      <c r="E5" s="188"/>
      <c r="F5" s="235">
        <f t="shared" si="0"/>
        <v>0</v>
      </c>
    </row>
    <row r="6" spans="1:6" x14ac:dyDescent="0.25">
      <c r="A6" s="256">
        <v>5</v>
      </c>
      <c r="B6" s="70" t="s">
        <v>36</v>
      </c>
      <c r="C6" s="220" t="s">
        <v>101</v>
      </c>
      <c r="D6" s="71">
        <v>3</v>
      </c>
      <c r="E6" s="188"/>
      <c r="F6" s="235">
        <f t="shared" si="0"/>
        <v>0</v>
      </c>
    </row>
    <row r="7" spans="1:6" x14ac:dyDescent="0.25">
      <c r="A7" s="256">
        <v>6</v>
      </c>
      <c r="B7" s="70" t="s">
        <v>37</v>
      </c>
      <c r="C7" s="211" t="s">
        <v>101</v>
      </c>
      <c r="D7" s="71">
        <v>1.9</v>
      </c>
      <c r="E7" s="188"/>
      <c r="F7" s="235">
        <f t="shared" si="0"/>
        <v>0</v>
      </c>
    </row>
    <row r="8" spans="1:6" x14ac:dyDescent="0.25">
      <c r="A8" s="254">
        <v>7</v>
      </c>
      <c r="B8" s="70" t="s">
        <v>38</v>
      </c>
      <c r="C8" s="220" t="s">
        <v>101</v>
      </c>
      <c r="D8" s="71">
        <v>2.2999999999999998</v>
      </c>
      <c r="E8" s="188"/>
      <c r="F8" s="235">
        <f t="shared" si="0"/>
        <v>0</v>
      </c>
    </row>
    <row r="9" spans="1:6" x14ac:dyDescent="0.25">
      <c r="A9" s="256">
        <v>8</v>
      </c>
      <c r="B9" s="70" t="s">
        <v>58</v>
      </c>
      <c r="C9" s="211" t="s">
        <v>101</v>
      </c>
      <c r="D9" s="71">
        <v>15</v>
      </c>
      <c r="E9" s="188"/>
      <c r="F9" s="235">
        <f t="shared" si="0"/>
        <v>0</v>
      </c>
    </row>
    <row r="10" spans="1:6" ht="27.6" x14ac:dyDescent="0.25">
      <c r="A10" s="256">
        <v>9</v>
      </c>
      <c r="B10" s="70" t="s">
        <v>61</v>
      </c>
      <c r="C10" s="220" t="s">
        <v>101</v>
      </c>
      <c r="D10" s="71">
        <v>20</v>
      </c>
      <c r="E10" s="188"/>
      <c r="F10" s="235">
        <f t="shared" si="0"/>
        <v>0</v>
      </c>
    </row>
    <row r="11" spans="1:6" x14ac:dyDescent="0.25">
      <c r="A11" s="254">
        <v>10</v>
      </c>
      <c r="B11" s="70" t="s">
        <v>62</v>
      </c>
      <c r="C11" s="211" t="s">
        <v>101</v>
      </c>
      <c r="D11" s="71">
        <v>30</v>
      </c>
      <c r="E11" s="188"/>
      <c r="F11" s="235">
        <f t="shared" si="0"/>
        <v>0</v>
      </c>
    </row>
    <row r="12" spans="1:6" ht="27.6" x14ac:dyDescent="0.25">
      <c r="A12" s="256">
        <v>11</v>
      </c>
      <c r="B12" s="70" t="s">
        <v>59</v>
      </c>
      <c r="C12" s="220" t="s">
        <v>101</v>
      </c>
      <c r="D12" s="71">
        <v>25</v>
      </c>
      <c r="E12" s="188"/>
      <c r="F12" s="236">
        <f t="shared" si="0"/>
        <v>0</v>
      </c>
    </row>
    <row r="13" spans="1:6" ht="14.4" thickBot="1" x14ac:dyDescent="0.3">
      <c r="A13" s="257">
        <v>12</v>
      </c>
      <c r="B13" s="73" t="s">
        <v>60</v>
      </c>
      <c r="C13" s="249" t="s">
        <v>101</v>
      </c>
      <c r="D13" s="72">
        <v>60</v>
      </c>
      <c r="E13" s="198"/>
      <c r="F13" s="258">
        <f>D13*E13</f>
        <v>0</v>
      </c>
    </row>
    <row r="14" spans="1:6" ht="15" thickTop="1" thickBot="1" x14ac:dyDescent="0.3">
      <c r="A14" s="259"/>
      <c r="B14" s="260"/>
      <c r="C14" s="260"/>
      <c r="D14" s="260"/>
      <c r="E14" s="260"/>
      <c r="F14" s="261"/>
    </row>
    <row r="15" spans="1:6" ht="14.4" thickTop="1" x14ac:dyDescent="0.25">
      <c r="A15" s="157">
        <v>103</v>
      </c>
      <c r="B15" s="158" t="s">
        <v>90</v>
      </c>
      <c r="C15" s="158"/>
      <c r="D15" s="159"/>
      <c r="E15" s="160"/>
      <c r="F15" s="227">
        <f>SUM(F2:F13)</f>
        <v>0</v>
      </c>
    </row>
    <row r="16" spans="1:6" x14ac:dyDescent="0.25">
      <c r="A16" s="161"/>
      <c r="B16" s="162" t="s">
        <v>78</v>
      </c>
      <c r="C16" s="224" t="s">
        <v>133</v>
      </c>
      <c r="D16" s="163"/>
      <c r="E16" s="262">
        <v>0</v>
      </c>
      <c r="F16" s="226">
        <f>E16*F15</f>
        <v>0</v>
      </c>
    </row>
    <row r="17" spans="1:6" x14ac:dyDescent="0.25">
      <c r="A17" s="263"/>
      <c r="B17" s="221" t="s">
        <v>92</v>
      </c>
      <c r="C17" s="225" t="s">
        <v>130</v>
      </c>
      <c r="D17" s="251">
        <v>0.3</v>
      </c>
      <c r="E17" s="264"/>
      <c r="F17" s="228">
        <f t="shared" ref="F17" si="1">D17*E17</f>
        <v>0</v>
      </c>
    </row>
    <row r="18" spans="1:6" x14ac:dyDescent="0.25">
      <c r="A18" s="165"/>
      <c r="B18" s="166" t="s">
        <v>91</v>
      </c>
      <c r="C18" s="166"/>
      <c r="D18" s="167"/>
      <c r="E18" s="229">
        <f>F15-F16+F17</f>
        <v>0</v>
      </c>
      <c r="F18" s="230"/>
    </row>
    <row r="19" spans="1:6" x14ac:dyDescent="0.25">
      <c r="A19" s="168"/>
      <c r="B19" s="169" t="s">
        <v>74</v>
      </c>
      <c r="C19" s="169"/>
      <c r="D19" s="169"/>
      <c r="E19" s="231"/>
      <c r="F19" s="232">
        <v>0.2</v>
      </c>
    </row>
    <row r="20" spans="1:6" ht="14.4" thickBot="1" x14ac:dyDescent="0.3">
      <c r="A20" s="170"/>
      <c r="B20" s="171" t="s">
        <v>89</v>
      </c>
      <c r="C20" s="171"/>
      <c r="D20" s="171"/>
      <c r="E20" s="233">
        <f>E18*F19+E18</f>
        <v>0</v>
      </c>
      <c r="F20" s="234"/>
    </row>
  </sheetData>
  <sheetProtection algorithmName="SHA-512" hashValue="ZR6ettkOE93qwGQxklgFUPaCjp6xQ9LrEPsUJAgwc1GO8wqAhsePZBtHt6z2FA6MQP7JmWDr90dGv+nvrs66tw==" saltValue="dcvQiFA6c+Dq6OKE57WEYA==" spinCount="100000" sheet="1" objects="1" scenarios="1"/>
  <mergeCells count="3">
    <mergeCell ref="A14:F14"/>
    <mergeCell ref="E18:F18"/>
    <mergeCell ref="E20:F20"/>
  </mergeCells>
  <pageMargins left="0.25" right="0.15748031496062992" top="0.94488188976377963" bottom="0.23622047244094491" header="0.31496062992125984" footer="0.19685039370078741"/>
  <pageSetup paperSize="9" orientation="portrait" horizontalDpi="4294967293" verticalDpi="0" r:id="rId1"/>
  <headerFooter>
    <oddHeader>&amp;L&amp;G&amp;RStrana: &amp;P
Počet strán: &amp;N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zoomScaleNormal="100" workbookViewId="0">
      <selection activeCell="E1" sqref="E1"/>
    </sheetView>
  </sheetViews>
  <sheetFormatPr defaultRowHeight="13.8" x14ac:dyDescent="0.25"/>
  <cols>
    <col min="1" max="1" width="3.59765625" style="74" bestFit="1" customWidth="1"/>
    <col min="2" max="2" width="58.3984375" style="74" customWidth="1"/>
    <col min="3" max="3" width="5.09765625" style="74" customWidth="1"/>
    <col min="4" max="4" width="8.3984375" style="74" customWidth="1"/>
    <col min="5" max="5" width="6.69921875" style="77" customWidth="1"/>
    <col min="6" max="16384" width="8.796875" style="74"/>
  </cols>
  <sheetData>
    <row r="1" spans="1:6" s="109" customFormat="1" ht="42" thickBot="1" x14ac:dyDescent="0.3">
      <c r="A1" s="98"/>
      <c r="B1" s="99" t="s">
        <v>139</v>
      </c>
      <c r="C1" s="99" t="s">
        <v>96</v>
      </c>
      <c r="D1" s="99" t="s">
        <v>106</v>
      </c>
      <c r="E1" s="100" t="s">
        <v>69</v>
      </c>
      <c r="F1" s="101" t="s">
        <v>82</v>
      </c>
    </row>
    <row r="2" spans="1:6" ht="14.4" thickTop="1" x14ac:dyDescent="0.25">
      <c r="A2" s="65">
        <v>1</v>
      </c>
      <c r="B2" s="75" t="s">
        <v>4</v>
      </c>
      <c r="C2" s="210" t="s">
        <v>101</v>
      </c>
      <c r="D2" s="56">
        <v>5.5</v>
      </c>
      <c r="E2" s="186"/>
      <c r="F2" s="237">
        <f>D2*E2</f>
        <v>0</v>
      </c>
    </row>
    <row r="3" spans="1:6" x14ac:dyDescent="0.25">
      <c r="A3" s="66">
        <v>2</v>
      </c>
      <c r="B3" s="76" t="s">
        <v>5</v>
      </c>
      <c r="C3" s="210" t="s">
        <v>101</v>
      </c>
      <c r="D3" s="59">
        <v>5.0999999999999996</v>
      </c>
      <c r="E3" s="188"/>
      <c r="F3" s="238">
        <f t="shared" ref="F3:F9" si="0">D3*E3</f>
        <v>0</v>
      </c>
    </row>
    <row r="4" spans="1:6" x14ac:dyDescent="0.25">
      <c r="A4" s="65">
        <v>3</v>
      </c>
      <c r="B4" s="67" t="s">
        <v>63</v>
      </c>
      <c r="C4" s="210" t="s">
        <v>101</v>
      </c>
      <c r="D4" s="59">
        <v>5.8</v>
      </c>
      <c r="E4" s="188"/>
      <c r="F4" s="238">
        <f t="shared" si="0"/>
        <v>0</v>
      </c>
    </row>
    <row r="5" spans="1:6" x14ac:dyDescent="0.25">
      <c r="A5" s="66">
        <v>4</v>
      </c>
      <c r="B5" s="76" t="s">
        <v>64</v>
      </c>
      <c r="C5" s="210" t="s">
        <v>101</v>
      </c>
      <c r="D5" s="59">
        <v>5.65</v>
      </c>
      <c r="E5" s="188"/>
      <c r="F5" s="238">
        <f t="shared" si="0"/>
        <v>0</v>
      </c>
    </row>
    <row r="6" spans="1:6" x14ac:dyDescent="0.25">
      <c r="A6" s="65">
        <v>5</v>
      </c>
      <c r="B6" s="67" t="s">
        <v>6</v>
      </c>
      <c r="C6" s="210" t="s">
        <v>101</v>
      </c>
      <c r="D6" s="59">
        <v>6.8</v>
      </c>
      <c r="E6" s="188"/>
      <c r="F6" s="238">
        <f t="shared" si="0"/>
        <v>0</v>
      </c>
    </row>
    <row r="7" spans="1:6" x14ac:dyDescent="0.25">
      <c r="A7" s="66">
        <v>6</v>
      </c>
      <c r="B7" s="76" t="s">
        <v>7</v>
      </c>
      <c r="C7" s="210" t="s">
        <v>101</v>
      </c>
      <c r="D7" s="59">
        <v>6.45</v>
      </c>
      <c r="E7" s="188"/>
      <c r="F7" s="238">
        <f t="shared" si="0"/>
        <v>0</v>
      </c>
    </row>
    <row r="8" spans="1:6" ht="27.6" x14ac:dyDescent="0.25">
      <c r="A8" s="65">
        <v>7</v>
      </c>
      <c r="B8" s="76" t="s">
        <v>8</v>
      </c>
      <c r="C8" s="210" t="s">
        <v>101</v>
      </c>
      <c r="D8" s="58">
        <f>AVERAGE(D2,D4,D6)</f>
        <v>6.0333333333333341</v>
      </c>
      <c r="E8" s="187"/>
      <c r="F8" s="238">
        <f t="shared" si="0"/>
        <v>0</v>
      </c>
    </row>
    <row r="9" spans="1:6" ht="28.2" thickBot="1" x14ac:dyDescent="0.3">
      <c r="A9" s="273">
        <v>8</v>
      </c>
      <c r="B9" s="274" t="s">
        <v>9</v>
      </c>
      <c r="C9" s="277" t="s">
        <v>101</v>
      </c>
      <c r="D9" s="276">
        <f>AVERAGE(D3,D5,D7)</f>
        <v>5.7333333333333334</v>
      </c>
      <c r="E9" s="296"/>
      <c r="F9" s="248">
        <f t="shared" si="0"/>
        <v>0</v>
      </c>
    </row>
    <row r="10" spans="1:6" ht="15" thickTop="1" thickBot="1" x14ac:dyDescent="0.3">
      <c r="A10" s="132"/>
      <c r="B10" s="133"/>
      <c r="C10" s="133"/>
      <c r="D10" s="133"/>
      <c r="E10" s="133"/>
      <c r="F10" s="134"/>
    </row>
    <row r="11" spans="1:6" ht="14.4" thickTop="1" x14ac:dyDescent="0.25">
      <c r="A11" s="61">
        <v>104</v>
      </c>
      <c r="B11" s="62" t="s">
        <v>90</v>
      </c>
      <c r="C11" s="62"/>
      <c r="D11" s="63"/>
      <c r="E11" s="267"/>
      <c r="F11" s="239">
        <f>SUM(F2:F9)</f>
        <v>0</v>
      </c>
    </row>
    <row r="12" spans="1:6" x14ac:dyDescent="0.25">
      <c r="A12" s="94"/>
      <c r="B12" s="95" t="s">
        <v>78</v>
      </c>
      <c r="C12" s="250" t="s">
        <v>133</v>
      </c>
      <c r="D12" s="96"/>
      <c r="E12" s="262">
        <v>0</v>
      </c>
      <c r="F12" s="240">
        <f>E12*F11</f>
        <v>0</v>
      </c>
    </row>
    <row r="13" spans="1:6" x14ac:dyDescent="0.25">
      <c r="A13" s="103"/>
      <c r="B13" s="221" t="s">
        <v>92</v>
      </c>
      <c r="C13" s="225" t="s">
        <v>130</v>
      </c>
      <c r="D13" s="272">
        <v>0.3</v>
      </c>
      <c r="E13" s="264"/>
      <c r="F13" s="241">
        <f t="shared" ref="F13" si="1">D13*E13</f>
        <v>0</v>
      </c>
    </row>
    <row r="14" spans="1:6" x14ac:dyDescent="0.25">
      <c r="A14" s="86"/>
      <c r="B14" s="87" t="s">
        <v>91</v>
      </c>
      <c r="C14" s="87"/>
      <c r="D14" s="88"/>
      <c r="E14" s="242">
        <f>F11-F12+F13</f>
        <v>0</v>
      </c>
      <c r="F14" s="243"/>
    </row>
    <row r="15" spans="1:6" x14ac:dyDescent="0.25">
      <c r="A15" s="89"/>
      <c r="B15" s="90" t="s">
        <v>74</v>
      </c>
      <c r="C15" s="90"/>
      <c r="D15" s="90"/>
      <c r="E15" s="244"/>
      <c r="F15" s="245">
        <v>0.2</v>
      </c>
    </row>
    <row r="16" spans="1:6" ht="14.4" thickBot="1" x14ac:dyDescent="0.3">
      <c r="A16" s="92"/>
      <c r="B16" s="93" t="s">
        <v>89</v>
      </c>
      <c r="C16" s="93"/>
      <c r="D16" s="93"/>
      <c r="E16" s="246">
        <f>E14*F15+E14</f>
        <v>0</v>
      </c>
      <c r="F16" s="247"/>
    </row>
  </sheetData>
  <sheetProtection algorithmName="SHA-512" hashValue="mA14KuujNvvwWDx7+URDqG3bTjEzjJRz4Th2IxwkVYwqdWUJExCpuJzeYDfd25M58PU8PDqNcBcYXaPUdMJxEQ==" saltValue="TlyWoqqSOU5RxgBQK2yiNQ==" spinCount="100000" sheet="1" objects="1" scenarios="1"/>
  <mergeCells count="3">
    <mergeCell ref="A10:F10"/>
    <mergeCell ref="E14:F14"/>
    <mergeCell ref="E16:F16"/>
  </mergeCells>
  <pageMargins left="0.23622047244094491" right="0.15748031496062992" top="0.93" bottom="0.28000000000000003" header="0.31496062992125984" footer="0.2"/>
  <pageSetup paperSize="9" orientation="portrait" horizontalDpi="4294967293" verticalDpi="0" r:id="rId1"/>
  <headerFooter>
    <oddHeader>&amp;L&amp;G&amp;RStrana: &amp;P
Počet strán: &amp;N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zoomScaleNormal="100" workbookViewId="0">
      <selection activeCell="I11" sqref="I11"/>
    </sheetView>
  </sheetViews>
  <sheetFormatPr defaultRowHeight="13.8" x14ac:dyDescent="0.25"/>
  <cols>
    <col min="1" max="1" width="3.8984375" style="44" bestFit="1" customWidth="1"/>
    <col min="2" max="2" width="53" style="3" customWidth="1"/>
    <col min="3" max="3" width="4.69921875" style="44" bestFit="1" customWidth="1"/>
    <col min="4" max="4" width="11.796875" style="45" customWidth="1"/>
    <col min="5" max="5" width="6.69921875" style="46" customWidth="1"/>
    <col min="6" max="6" width="8.796875" style="45"/>
    <col min="7" max="16384" width="8.796875" style="3"/>
  </cols>
  <sheetData>
    <row r="1" spans="1:6" s="110" customFormat="1" ht="34.200000000000003" customHeight="1" thickBot="1" x14ac:dyDescent="0.3">
      <c r="A1" s="98"/>
      <c r="B1" s="99" t="s">
        <v>140</v>
      </c>
      <c r="C1" s="99" t="s">
        <v>96</v>
      </c>
      <c r="D1" s="99" t="s">
        <v>145</v>
      </c>
      <c r="E1" s="100" t="s">
        <v>69</v>
      </c>
      <c r="F1" s="106" t="s">
        <v>82</v>
      </c>
    </row>
    <row r="2" spans="1:6" ht="14.4" thickTop="1" x14ac:dyDescent="0.25">
      <c r="A2" s="8">
        <v>1</v>
      </c>
      <c r="B2" s="278" t="s">
        <v>68</v>
      </c>
      <c r="C2" s="292" t="s">
        <v>101</v>
      </c>
      <c r="D2" s="38">
        <v>2.4</v>
      </c>
      <c r="E2" s="297"/>
      <c r="F2" s="6">
        <f>D2*E2</f>
        <v>0</v>
      </c>
    </row>
    <row r="3" spans="1:6" x14ac:dyDescent="0.25">
      <c r="A3" s="9">
        <v>2</v>
      </c>
      <c r="B3" s="279" t="s">
        <v>24</v>
      </c>
      <c r="C3" s="292" t="s">
        <v>101</v>
      </c>
      <c r="D3" s="40">
        <v>8.5</v>
      </c>
      <c r="E3" s="298"/>
      <c r="F3" s="36">
        <f>D3*E3</f>
        <v>0</v>
      </c>
    </row>
    <row r="4" spans="1:6" x14ac:dyDescent="0.25">
      <c r="A4" s="9">
        <v>3</v>
      </c>
      <c r="B4" s="280" t="s">
        <v>66</v>
      </c>
      <c r="C4" s="292" t="s">
        <v>101</v>
      </c>
      <c r="D4" s="40">
        <v>5.0999999999999996</v>
      </c>
      <c r="E4" s="299"/>
      <c r="F4" s="36">
        <f>D4*E4</f>
        <v>0</v>
      </c>
    </row>
    <row r="5" spans="1:6" x14ac:dyDescent="0.25">
      <c r="A5" s="9">
        <v>4</v>
      </c>
      <c r="B5" s="280" t="s">
        <v>39</v>
      </c>
      <c r="C5" s="292" t="s">
        <v>101</v>
      </c>
      <c r="D5" s="40">
        <v>6.95</v>
      </c>
      <c r="E5" s="299"/>
      <c r="F5" s="36">
        <f t="shared" ref="F5:F12" si="0">D5*E5</f>
        <v>0</v>
      </c>
    </row>
    <row r="6" spans="1:6" x14ac:dyDescent="0.25">
      <c r="A6" s="9">
        <v>5</v>
      </c>
      <c r="B6" s="280" t="s">
        <v>40</v>
      </c>
      <c r="C6" s="292" t="s">
        <v>101</v>
      </c>
      <c r="D6" s="40">
        <v>6.1</v>
      </c>
      <c r="E6" s="299"/>
      <c r="F6" s="36">
        <f t="shared" si="0"/>
        <v>0</v>
      </c>
    </row>
    <row r="7" spans="1:6" x14ac:dyDescent="0.25">
      <c r="A7" s="9">
        <v>6</v>
      </c>
      <c r="B7" s="280" t="s">
        <v>41</v>
      </c>
      <c r="C7" s="292" t="s">
        <v>101</v>
      </c>
      <c r="D7" s="40">
        <v>7.65</v>
      </c>
      <c r="E7" s="299"/>
      <c r="F7" s="36">
        <f t="shared" si="0"/>
        <v>0</v>
      </c>
    </row>
    <row r="8" spans="1:6" x14ac:dyDescent="0.25">
      <c r="A8" s="9">
        <v>7</v>
      </c>
      <c r="B8" s="280" t="s">
        <v>42</v>
      </c>
      <c r="C8" s="292" t="s">
        <v>101</v>
      </c>
      <c r="D8" s="42">
        <v>8.4499999999999993</v>
      </c>
      <c r="E8" s="298"/>
      <c r="F8" s="36">
        <f t="shared" si="0"/>
        <v>0</v>
      </c>
    </row>
    <row r="9" spans="1:6" ht="27.6" x14ac:dyDescent="0.25">
      <c r="A9" s="9">
        <v>8</v>
      </c>
      <c r="B9" s="279" t="s">
        <v>65</v>
      </c>
      <c r="C9" s="292" t="s">
        <v>101</v>
      </c>
      <c r="D9" s="42">
        <v>1.55</v>
      </c>
      <c r="E9" s="298"/>
      <c r="F9" s="36">
        <f t="shared" si="0"/>
        <v>0</v>
      </c>
    </row>
    <row r="10" spans="1:6" x14ac:dyDescent="0.25">
      <c r="A10" s="9">
        <v>9</v>
      </c>
      <c r="B10" s="279" t="s">
        <v>33</v>
      </c>
      <c r="C10" s="292" t="s">
        <v>101</v>
      </c>
      <c r="D10" s="42">
        <v>2.0499999999999998</v>
      </c>
      <c r="E10" s="298"/>
      <c r="F10" s="36">
        <f t="shared" si="0"/>
        <v>0</v>
      </c>
    </row>
    <row r="11" spans="1:6" x14ac:dyDescent="0.25">
      <c r="A11" s="9">
        <v>10</v>
      </c>
      <c r="B11" s="279" t="s">
        <v>34</v>
      </c>
      <c r="C11" s="292" t="s">
        <v>101</v>
      </c>
      <c r="D11" s="42">
        <v>2.1</v>
      </c>
      <c r="E11" s="298"/>
      <c r="F11" s="36">
        <f t="shared" si="0"/>
        <v>0</v>
      </c>
    </row>
    <row r="12" spans="1:6" ht="14.4" thickBot="1" x14ac:dyDescent="0.3">
      <c r="A12" s="47">
        <v>11</v>
      </c>
      <c r="B12" s="281" t="s">
        <v>67</v>
      </c>
      <c r="C12" s="292" t="s">
        <v>101</v>
      </c>
      <c r="D12" s="49">
        <v>4.5</v>
      </c>
      <c r="E12" s="50"/>
      <c r="F12" s="51">
        <f t="shared" si="0"/>
        <v>0</v>
      </c>
    </row>
    <row r="13" spans="1:6" ht="15" thickTop="1" thickBot="1" x14ac:dyDescent="0.3">
      <c r="A13" s="125"/>
      <c r="B13" s="126"/>
      <c r="C13" s="126"/>
      <c r="D13" s="126"/>
      <c r="E13" s="126"/>
      <c r="F13" s="127"/>
    </row>
    <row r="14" spans="1:6" ht="14.4" thickTop="1" x14ac:dyDescent="0.25">
      <c r="A14" s="61">
        <v>105</v>
      </c>
      <c r="B14" s="62" t="s">
        <v>90</v>
      </c>
      <c r="C14" s="293"/>
      <c r="D14" s="63"/>
      <c r="E14" s="267"/>
      <c r="F14" s="64">
        <f>SUM(F2:F12)</f>
        <v>0</v>
      </c>
    </row>
    <row r="15" spans="1:6" x14ac:dyDescent="0.25">
      <c r="A15" s="94"/>
      <c r="B15" s="95" t="s">
        <v>78</v>
      </c>
      <c r="C15" s="250" t="s">
        <v>133</v>
      </c>
      <c r="D15" s="102"/>
      <c r="E15" s="262">
        <v>0</v>
      </c>
      <c r="F15" s="97">
        <f>E15*F14</f>
        <v>0</v>
      </c>
    </row>
    <row r="16" spans="1:6" x14ac:dyDescent="0.25">
      <c r="A16" s="103"/>
      <c r="B16" s="221" t="s">
        <v>92</v>
      </c>
      <c r="C16" s="225" t="s">
        <v>130</v>
      </c>
      <c r="D16" s="251">
        <v>0.3</v>
      </c>
      <c r="E16" s="264"/>
      <c r="F16" s="104">
        <f t="shared" ref="F16" si="1">D16*E16</f>
        <v>0</v>
      </c>
    </row>
    <row r="17" spans="1:6" x14ac:dyDescent="0.25">
      <c r="A17" s="86"/>
      <c r="B17" s="87" t="s">
        <v>91</v>
      </c>
      <c r="C17" s="88"/>
      <c r="D17" s="88"/>
      <c r="E17" s="128">
        <f>F14-F15+F16</f>
        <v>0</v>
      </c>
      <c r="F17" s="129"/>
    </row>
    <row r="18" spans="1:6" x14ac:dyDescent="0.25">
      <c r="A18" s="89"/>
      <c r="B18" s="90" t="s">
        <v>74</v>
      </c>
      <c r="C18" s="294"/>
      <c r="D18" s="90"/>
      <c r="E18" s="90"/>
      <c r="F18" s="91">
        <v>0.2</v>
      </c>
    </row>
    <row r="19" spans="1:6" ht="14.4" thickBot="1" x14ac:dyDescent="0.3">
      <c r="A19" s="92"/>
      <c r="B19" s="93" t="s">
        <v>89</v>
      </c>
      <c r="C19" s="295"/>
      <c r="D19" s="93"/>
      <c r="E19" s="130">
        <f>E17*F18+E17</f>
        <v>0</v>
      </c>
      <c r="F19" s="131"/>
    </row>
  </sheetData>
  <sheetProtection algorithmName="SHA-512" hashValue="cNOPE9/ezuZEgTv8EdPops1W5axjc4Iz/WNyfPC1+WCCWrLm95K+h5EM/ulnQS/3KrlMk2UBO3n6xhwvBvLPeg==" saltValue="hK5EAtEcptRkkjwJkYXN6w==" spinCount="100000" sheet="1" objects="1" scenarios="1"/>
  <mergeCells count="3">
    <mergeCell ref="A13:F13"/>
    <mergeCell ref="E17:F17"/>
    <mergeCell ref="E19:F19"/>
  </mergeCells>
  <pageMargins left="0.31" right="0.11811023622047245" top="0.98425196850393704" bottom="0.21" header="0.31496062992125984" footer="0.2"/>
  <pageSetup paperSize="9" orientation="portrait" horizontalDpi="4294967293" verticalDpi="0" r:id="rId1"/>
  <headerFooter>
    <oddHeader>&amp;L&amp;G&amp;RStrana: &amp;P
Počet strán: &amp;N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DDC8-FE2B-4555-AC54-B08DAF0B7B9B}">
  <dimension ref="A1:F19"/>
  <sheetViews>
    <sheetView zoomScaleNormal="100" workbookViewId="0">
      <selection activeCell="E17" sqref="E17:F17"/>
    </sheetView>
  </sheetViews>
  <sheetFormatPr defaultRowHeight="13.8" x14ac:dyDescent="0.25"/>
  <cols>
    <col min="1" max="1" width="3.8984375" style="3" bestFit="1" customWidth="1"/>
    <col min="2" max="2" width="53.09765625" style="3" customWidth="1"/>
    <col min="3" max="3" width="6.59765625" style="3" bestFit="1" customWidth="1"/>
    <col min="4" max="4" width="8.8984375" style="3" customWidth="1"/>
    <col min="5" max="5" width="6.69921875" style="43" customWidth="1"/>
    <col min="6" max="6" width="10.19921875" style="3" customWidth="1"/>
    <col min="7" max="16384" width="8.796875" style="3"/>
  </cols>
  <sheetData>
    <row r="1" spans="1:6" s="107" customFormat="1" ht="46.8" customHeight="1" thickBot="1" x14ac:dyDescent="0.3">
      <c r="A1" s="105"/>
      <c r="B1" s="99" t="s">
        <v>141</v>
      </c>
      <c r="C1" s="99" t="s">
        <v>96</v>
      </c>
      <c r="D1" s="99" t="s">
        <v>106</v>
      </c>
      <c r="E1" s="100" t="s">
        <v>69</v>
      </c>
      <c r="F1" s="106" t="s">
        <v>82</v>
      </c>
    </row>
    <row r="2" spans="1:6" ht="14.4" thickTop="1" x14ac:dyDescent="0.25">
      <c r="A2" s="8">
        <v>1</v>
      </c>
      <c r="B2" s="37" t="s">
        <v>68</v>
      </c>
      <c r="C2" s="203" t="s">
        <v>101</v>
      </c>
      <c r="D2" s="38">
        <v>2.4</v>
      </c>
      <c r="E2" s="297"/>
      <c r="F2" s="283">
        <f>D2*E2</f>
        <v>0</v>
      </c>
    </row>
    <row r="3" spans="1:6" x14ac:dyDescent="0.25">
      <c r="A3" s="9">
        <v>2</v>
      </c>
      <c r="B3" s="39" t="s">
        <v>24</v>
      </c>
      <c r="C3" s="204" t="s">
        <v>101</v>
      </c>
      <c r="D3" s="40">
        <v>8.5</v>
      </c>
      <c r="E3" s="298"/>
      <c r="F3" s="284">
        <f t="shared" ref="F3:F12" si="0">D3*E3</f>
        <v>0</v>
      </c>
    </row>
    <row r="4" spans="1:6" x14ac:dyDescent="0.25">
      <c r="A4" s="9">
        <v>3</v>
      </c>
      <c r="B4" s="41" t="s">
        <v>43</v>
      </c>
      <c r="C4" s="282" t="s">
        <v>101</v>
      </c>
      <c r="D4" s="42">
        <v>15.4</v>
      </c>
      <c r="E4" s="300"/>
      <c r="F4" s="284">
        <f t="shared" si="0"/>
        <v>0</v>
      </c>
    </row>
    <row r="5" spans="1:6" x14ac:dyDescent="0.25">
      <c r="A5" s="9">
        <v>4</v>
      </c>
      <c r="B5" s="7" t="s">
        <v>143</v>
      </c>
      <c r="C5" s="204" t="s">
        <v>101</v>
      </c>
      <c r="D5" s="42">
        <v>1.35</v>
      </c>
      <c r="E5" s="300"/>
      <c r="F5" s="284">
        <f t="shared" si="0"/>
        <v>0</v>
      </c>
    </row>
    <row r="6" spans="1:6" x14ac:dyDescent="0.25">
      <c r="A6" s="9">
        <v>5</v>
      </c>
      <c r="B6" s="7" t="s">
        <v>144</v>
      </c>
      <c r="C6" s="204" t="s">
        <v>101</v>
      </c>
      <c r="D6" s="40">
        <v>1.2</v>
      </c>
      <c r="E6" s="301"/>
      <c r="F6" s="284">
        <f t="shared" si="0"/>
        <v>0</v>
      </c>
    </row>
    <row r="7" spans="1:6" x14ac:dyDescent="0.25">
      <c r="A7" s="9">
        <v>6</v>
      </c>
      <c r="B7" s="7" t="s">
        <v>44</v>
      </c>
      <c r="C7" s="204" t="s">
        <v>142</v>
      </c>
      <c r="D7" s="40">
        <v>0.3</v>
      </c>
      <c r="E7" s="301"/>
      <c r="F7" s="284">
        <f t="shared" si="0"/>
        <v>0</v>
      </c>
    </row>
    <row r="8" spans="1:6" x14ac:dyDescent="0.25">
      <c r="A8" s="9">
        <v>7</v>
      </c>
      <c r="B8" s="7" t="s">
        <v>45</v>
      </c>
      <c r="C8" s="204" t="s">
        <v>99</v>
      </c>
      <c r="D8" s="40">
        <v>0.3</v>
      </c>
      <c r="E8" s="301"/>
      <c r="F8" s="284">
        <f t="shared" si="0"/>
        <v>0</v>
      </c>
    </row>
    <row r="9" spans="1:6" x14ac:dyDescent="0.25">
      <c r="A9" s="9">
        <v>8</v>
      </c>
      <c r="B9" s="7" t="s">
        <v>46</v>
      </c>
      <c r="C9" s="204" t="s">
        <v>101</v>
      </c>
      <c r="D9" s="42">
        <v>13.55</v>
      </c>
      <c r="E9" s="300"/>
      <c r="F9" s="284">
        <f t="shared" si="0"/>
        <v>0</v>
      </c>
    </row>
    <row r="10" spans="1:6" x14ac:dyDescent="0.25">
      <c r="A10" s="9">
        <v>9</v>
      </c>
      <c r="B10" s="7" t="s">
        <v>47</v>
      </c>
      <c r="C10" s="204" t="s">
        <v>101</v>
      </c>
      <c r="D10" s="42">
        <v>13.25</v>
      </c>
      <c r="E10" s="300"/>
      <c r="F10" s="284">
        <f t="shared" si="0"/>
        <v>0</v>
      </c>
    </row>
    <row r="11" spans="1:6" x14ac:dyDescent="0.25">
      <c r="A11" s="9">
        <v>10</v>
      </c>
      <c r="B11" s="39" t="s">
        <v>34</v>
      </c>
      <c r="C11" s="204" t="s">
        <v>109</v>
      </c>
      <c r="D11" s="42">
        <v>2.1</v>
      </c>
      <c r="E11" s="298"/>
      <c r="F11" s="284">
        <f t="shared" si="0"/>
        <v>0</v>
      </c>
    </row>
    <row r="12" spans="1:6" ht="14.4" thickBot="1" x14ac:dyDescent="0.3">
      <c r="A12" s="47">
        <v>11</v>
      </c>
      <c r="B12" s="48" t="s">
        <v>67</v>
      </c>
      <c r="C12" s="205" t="s">
        <v>109</v>
      </c>
      <c r="D12" s="49">
        <v>4.5</v>
      </c>
      <c r="E12" s="302"/>
      <c r="F12" s="285">
        <f t="shared" si="0"/>
        <v>0</v>
      </c>
    </row>
    <row r="13" spans="1:6" ht="15" thickTop="1" thickBot="1" x14ac:dyDescent="0.3">
      <c r="A13" s="125"/>
      <c r="B13" s="126"/>
      <c r="C13" s="126"/>
      <c r="D13" s="126"/>
      <c r="E13" s="126"/>
      <c r="F13" s="127"/>
    </row>
    <row r="14" spans="1:6" ht="14.4" thickTop="1" x14ac:dyDescent="0.25">
      <c r="A14" s="61">
        <v>106</v>
      </c>
      <c r="B14" s="62" t="s">
        <v>90</v>
      </c>
      <c r="C14" s="62"/>
      <c r="D14" s="63"/>
      <c r="E14" s="267"/>
      <c r="F14" s="239">
        <f>SUM(F2:F12)</f>
        <v>0</v>
      </c>
    </row>
    <row r="15" spans="1:6" x14ac:dyDescent="0.25">
      <c r="A15" s="94"/>
      <c r="B15" s="95" t="s">
        <v>78</v>
      </c>
      <c r="C15" s="250" t="s">
        <v>133</v>
      </c>
      <c r="D15" s="102"/>
      <c r="E15" s="262">
        <v>0</v>
      </c>
      <c r="F15" s="240">
        <f>E15*F14</f>
        <v>0</v>
      </c>
    </row>
    <row r="16" spans="1:6" x14ac:dyDescent="0.25">
      <c r="A16" s="103"/>
      <c r="B16" s="221" t="s">
        <v>92</v>
      </c>
      <c r="C16" s="225" t="s">
        <v>130</v>
      </c>
      <c r="D16" s="251">
        <v>0.3</v>
      </c>
      <c r="E16" s="264"/>
      <c r="F16" s="241">
        <f t="shared" ref="F16" si="1">D16*E16</f>
        <v>0</v>
      </c>
    </row>
    <row r="17" spans="1:6" x14ac:dyDescent="0.25">
      <c r="A17" s="86"/>
      <c r="B17" s="87" t="s">
        <v>91</v>
      </c>
      <c r="C17" s="87"/>
      <c r="D17" s="88"/>
      <c r="E17" s="242">
        <f>F14-F15+F16</f>
        <v>0</v>
      </c>
      <c r="F17" s="243"/>
    </row>
    <row r="18" spans="1:6" x14ac:dyDescent="0.25">
      <c r="A18" s="89"/>
      <c r="B18" s="90" t="s">
        <v>74</v>
      </c>
      <c r="C18" s="90"/>
      <c r="D18" s="90"/>
      <c r="E18" s="244"/>
      <c r="F18" s="245">
        <v>0.2</v>
      </c>
    </row>
    <row r="19" spans="1:6" ht="14.4" thickBot="1" x14ac:dyDescent="0.3">
      <c r="A19" s="92"/>
      <c r="B19" s="93" t="s">
        <v>89</v>
      </c>
      <c r="C19" s="93"/>
      <c r="D19" s="93"/>
      <c r="E19" s="246">
        <f>E17*F18+E17</f>
        <v>0</v>
      </c>
      <c r="F19" s="247"/>
    </row>
  </sheetData>
  <sheetProtection algorithmName="SHA-512" hashValue="yIpCCzT7uuZ2u6Pp9uHpGuOoOTbF9io1hYKhBn9qoUoEFuLIY6kmhN+Zq/NWh39ZM/xWoHL1lumThqDPhN/hLw==" saltValue="BO5BmQH5LNLMkMz0eKELPg==" spinCount="100000" sheet="1" objects="1" scenarios="1"/>
  <mergeCells count="3">
    <mergeCell ref="A13:F13"/>
    <mergeCell ref="E17:F17"/>
    <mergeCell ref="E19:F19"/>
  </mergeCells>
  <pageMargins left="0.34" right="0.15" top="0.98425196850393704" bottom="0.23622047244094491" header="0.31496062992125984" footer="0.19685039370078741"/>
  <pageSetup paperSize="9" orientation="portrait" horizontalDpi="4294967293" verticalDpi="0" r:id="rId1"/>
  <headerFooter>
    <oddHeader>&amp;L&amp;G&amp;RStrana: &amp;P
Počet strán: &amp;N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3</vt:i4>
      </vt:variant>
    </vt:vector>
  </HeadingPairs>
  <TitlesOfParts>
    <vt:vector size="13" baseType="lpstr">
      <vt:lpstr>Sumar</vt:lpstr>
      <vt:lpstr>100-Bleskozvod</vt:lpstr>
      <vt:lpstr>107-El. prípojka</vt:lpstr>
      <vt:lpstr>101-Instalacia</vt:lpstr>
      <vt:lpstr>102-Elektrické spotrebice</vt:lpstr>
      <vt:lpstr>103-Spotrebiče a stroje</vt:lpstr>
      <vt:lpstr>104-Ručné prenosné náradie</vt:lpstr>
      <vt:lpstr>105-Vonkajsie osvetlenie</vt:lpstr>
      <vt:lpstr>106-Akumulatorovna</vt:lpstr>
      <vt:lpstr>108-Normohodina</vt:lpstr>
      <vt:lpstr>'100-Bleskozvod'!Názvy_tlače</vt:lpstr>
      <vt:lpstr>'100-Bleskozvod'!Print_Area</vt:lpstr>
      <vt:lpstr>'100-Bleskozvod'!Print_Titles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2020-10-25T18:11:36Z</cp:lastPrinted>
  <dcterms:created xsi:type="dcterms:W3CDTF">2019-10-06T14:13:16Z</dcterms:created>
  <dcterms:modified xsi:type="dcterms:W3CDTF">2020-10-25T19:05:16Z</dcterms:modified>
</cp:coreProperties>
</file>